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/>
  <mc:AlternateContent xmlns:mc="http://schemas.openxmlformats.org/markup-compatibility/2006">
    <mc:Choice Requires="x15">
      <x15ac:absPath xmlns:x15ac="http://schemas.microsoft.com/office/spreadsheetml/2010/11/ac" url="G:\Drives compartilhados\Prefeitura PVC\Setor de Licitações\ARQUIVOS DE LICITAÇÃO\Licitações 2021\TMP - Tomada de Preço\01.2021 - Amplicação UBS\ANEXOS\"/>
    </mc:Choice>
  </mc:AlternateContent>
  <xr:revisionPtr revIDLastSave="0" documentId="13_ncr:1_{CFE08B50-75B5-499D-9137-5C03043A56F6}" xr6:coauthVersionLast="47" xr6:coauthVersionMax="47" xr10:uidLastSave="{00000000-0000-0000-0000-000000000000}"/>
  <bookViews>
    <workbookView xWindow="-120" yWindow="-120" windowWidth="21840" windowHeight="13140" tabRatio="602" xr2:uid="{00000000-000D-0000-FFFF-FFFF00000000}"/>
  </bookViews>
  <sheets>
    <sheet name="Orçamento Licitação" sheetId="15" r:id="rId1"/>
  </sheets>
  <definedNames>
    <definedName name="_xlnm.Print_Area" localSheetId="0">'Orçamento Licitação'!$A$1:$O$106</definedName>
  </definedNames>
  <calcPr calcId="191029"/>
</workbook>
</file>

<file path=xl/calcChain.xml><?xml version="1.0" encoding="utf-8"?>
<calcChain xmlns="http://schemas.openxmlformats.org/spreadsheetml/2006/main">
  <c r="N65" i="15" l="1"/>
  <c r="O65" i="15" s="1"/>
  <c r="M65" i="15"/>
  <c r="L65" i="15"/>
  <c r="M79" i="15" l="1"/>
  <c r="N79" i="15"/>
  <c r="O79" i="15" s="1"/>
  <c r="L79" i="15"/>
  <c r="L44" i="15" l="1"/>
  <c r="M44" i="15"/>
  <c r="N44" i="15"/>
  <c r="O44" i="15" s="1"/>
  <c r="L43" i="15"/>
  <c r="M43" i="15"/>
  <c r="N43" i="15"/>
  <c r="O43" i="15" s="1"/>
  <c r="N49" i="15" l="1"/>
  <c r="O49" i="15" s="1"/>
  <c r="M49" i="15"/>
  <c r="L49" i="15"/>
  <c r="N21" i="15"/>
  <c r="O21" i="15" s="1"/>
  <c r="M21" i="15"/>
  <c r="L21" i="15"/>
  <c r="N20" i="15"/>
  <c r="O20" i="15" s="1"/>
  <c r="M20" i="15"/>
  <c r="L20" i="15"/>
  <c r="H42" i="15" l="1"/>
  <c r="I42" i="15"/>
  <c r="L42" i="15"/>
  <c r="M42" i="15"/>
  <c r="N42" i="15"/>
  <c r="O42" i="15" s="1"/>
  <c r="L90" i="15" l="1"/>
  <c r="N90" i="15"/>
  <c r="O90" i="15" s="1"/>
  <c r="M90" i="15"/>
  <c r="M92" i="15"/>
  <c r="N92" i="15"/>
  <c r="O92" i="15" s="1"/>
  <c r="L92" i="15"/>
  <c r="N93" i="15"/>
  <c r="O93" i="15" s="1"/>
  <c r="M93" i="15"/>
  <c r="L93" i="15"/>
  <c r="L91" i="15"/>
  <c r="N91" i="15"/>
  <c r="O91" i="15" s="1"/>
  <c r="M91" i="15"/>
  <c r="N63" i="15" l="1"/>
  <c r="O63" i="15" s="1"/>
  <c r="M63" i="15"/>
  <c r="L63" i="15"/>
  <c r="M85" i="15"/>
  <c r="N85" i="15"/>
  <c r="O85" i="15" s="1"/>
  <c r="L85" i="15"/>
  <c r="K39" i="15"/>
  <c r="K40" i="15"/>
  <c r="K41" i="15"/>
  <c r="J41" i="15"/>
  <c r="J40" i="15"/>
  <c r="J39" i="15"/>
  <c r="N38" i="15"/>
  <c r="O38" i="15" s="1"/>
  <c r="M38" i="15"/>
  <c r="L38" i="15"/>
  <c r="M41" i="15" l="1"/>
  <c r="M40" i="15"/>
  <c r="L41" i="15"/>
  <c r="L39" i="15"/>
  <c r="N40" i="15"/>
  <c r="O40" i="15" s="1"/>
  <c r="N39" i="15"/>
  <c r="O39" i="15" s="1"/>
  <c r="N41" i="15"/>
  <c r="O41" i="15" s="1"/>
  <c r="M39" i="15"/>
  <c r="L40" i="15"/>
  <c r="N37" i="15" l="1"/>
  <c r="O37" i="15" s="1"/>
  <c r="M37" i="15"/>
  <c r="L37" i="15"/>
  <c r="I37" i="15"/>
  <c r="H37" i="15"/>
  <c r="L35" i="15"/>
  <c r="M35" i="15"/>
  <c r="N35" i="15"/>
  <c r="O35" i="15" s="1"/>
  <c r="L36" i="15"/>
  <c r="M36" i="15"/>
  <c r="N36" i="15"/>
  <c r="O36" i="15" s="1"/>
  <c r="L34" i="15"/>
  <c r="M34" i="15"/>
  <c r="N34" i="15"/>
  <c r="O34" i="15" s="1"/>
  <c r="N33" i="15" l="1"/>
  <c r="O33" i="15" s="1"/>
  <c r="M33" i="15"/>
  <c r="L33" i="15"/>
  <c r="N32" i="15"/>
  <c r="O32" i="15" s="1"/>
  <c r="M32" i="15"/>
  <c r="L32" i="15"/>
  <c r="I32" i="15"/>
  <c r="H32" i="15"/>
  <c r="L25" i="15" l="1"/>
  <c r="M25" i="15"/>
  <c r="N25" i="15"/>
  <c r="O25" i="15" s="1"/>
  <c r="L22" i="15" l="1"/>
  <c r="M22" i="15"/>
  <c r="N22" i="15"/>
  <c r="O22" i="15" s="1"/>
  <c r="L23" i="15"/>
  <c r="M23" i="15"/>
  <c r="N23" i="15"/>
  <c r="O23" i="15" s="1"/>
  <c r="L24" i="15"/>
  <c r="M24" i="15"/>
  <c r="N24" i="15"/>
  <c r="O24" i="15" s="1"/>
  <c r="L83" i="15" l="1"/>
  <c r="M83" i="15"/>
  <c r="N83" i="15"/>
  <c r="O83" i="15" s="1"/>
  <c r="L82" i="15"/>
  <c r="M82" i="15"/>
  <c r="N82" i="15"/>
  <c r="O82" i="15" s="1"/>
  <c r="M76" i="15"/>
  <c r="L76" i="15"/>
  <c r="N73" i="15" l="1"/>
  <c r="N74" i="15"/>
  <c r="N75" i="15"/>
  <c r="N76" i="15"/>
  <c r="O76" i="15" s="1"/>
  <c r="N77" i="15"/>
  <c r="N78" i="15"/>
  <c r="N80" i="15"/>
  <c r="O80" i="15" s="1"/>
  <c r="N81" i="15"/>
  <c r="N84" i="15"/>
  <c r="L80" i="15"/>
  <c r="M80" i="15"/>
  <c r="O84" i="15" l="1"/>
  <c r="M84" i="15"/>
  <c r="L84" i="15"/>
  <c r="O81" i="15"/>
  <c r="M81" i="15"/>
  <c r="L81" i="15"/>
  <c r="O75" i="15"/>
  <c r="M75" i="15"/>
  <c r="L75" i="15"/>
  <c r="O78" i="15"/>
  <c r="M78" i="15"/>
  <c r="L78" i="15"/>
  <c r="O77" i="15"/>
  <c r="M77" i="15"/>
  <c r="L77" i="15"/>
  <c r="L74" i="15"/>
  <c r="M74" i="15"/>
  <c r="O74" i="15"/>
  <c r="O73" i="15"/>
  <c r="M73" i="15"/>
  <c r="L73" i="15"/>
  <c r="N97" i="15" l="1"/>
  <c r="N96" i="15"/>
  <c r="L17" i="15"/>
  <c r="M17" i="15"/>
  <c r="N17" i="15"/>
  <c r="O17" i="15" s="1"/>
  <c r="N59" i="15" l="1"/>
  <c r="O59" i="15" s="1"/>
  <c r="M59" i="15"/>
  <c r="L59" i="15"/>
  <c r="L70" i="15" l="1"/>
  <c r="M70" i="15"/>
  <c r="N70" i="15"/>
  <c r="O70" i="15" s="1"/>
  <c r="L66" i="15"/>
  <c r="M66" i="15"/>
  <c r="N66" i="15"/>
  <c r="O66" i="15" s="1"/>
  <c r="N58" i="15" l="1"/>
  <c r="O58" i="15" s="1"/>
  <c r="M58" i="15"/>
  <c r="L58" i="15"/>
  <c r="L57" i="15"/>
  <c r="N57" i="15"/>
  <c r="O57" i="15" s="1"/>
  <c r="M57" i="15"/>
  <c r="L56" i="15"/>
  <c r="M56" i="15"/>
  <c r="N56" i="15"/>
  <c r="O56" i="15" s="1"/>
  <c r="L96" i="15" l="1"/>
  <c r="M96" i="15"/>
  <c r="O96" i="15"/>
  <c r="L48" i="15"/>
  <c r="N48" i="15"/>
  <c r="O48" i="15" s="1"/>
  <c r="M48" i="15"/>
  <c r="M97" i="15" l="1"/>
  <c r="L97" i="15"/>
  <c r="O97" i="15"/>
  <c r="O95" i="15" s="1"/>
  <c r="N29" i="15"/>
  <c r="O29" i="15" s="1"/>
  <c r="M29" i="15"/>
  <c r="L29" i="15"/>
  <c r="L26" i="15"/>
  <c r="N26" i="15"/>
  <c r="O26" i="15" s="1"/>
  <c r="M26" i="15"/>
  <c r="L19" i="15"/>
  <c r="M19" i="15"/>
  <c r="N19" i="15"/>
  <c r="O19" i="15" s="1"/>
  <c r="L18" i="15"/>
  <c r="M18" i="15"/>
  <c r="N18" i="15"/>
  <c r="O18" i="15" s="1"/>
  <c r="N16" i="15"/>
  <c r="O16" i="15" s="1"/>
  <c r="M16" i="15"/>
  <c r="L16" i="15"/>
  <c r="L13" i="15"/>
  <c r="M13" i="15"/>
  <c r="N13" i="15"/>
  <c r="O13" i="15" s="1"/>
  <c r="O15" i="15" l="1"/>
  <c r="O28" i="15"/>
  <c r="L54" i="15" l="1"/>
  <c r="M54" i="15"/>
  <c r="N54" i="15"/>
  <c r="O54" i="15" s="1"/>
  <c r="N89" i="15" l="1"/>
  <c r="O89" i="15" s="1"/>
  <c r="M89" i="15"/>
  <c r="L89" i="15"/>
  <c r="N88" i="15"/>
  <c r="O88" i="15" s="1"/>
  <c r="M88" i="15"/>
  <c r="L88" i="15"/>
  <c r="L69" i="15"/>
  <c r="M69" i="15"/>
  <c r="N69" i="15"/>
  <c r="O69" i="15" s="1"/>
  <c r="L64" i="15"/>
  <c r="M64" i="15"/>
  <c r="N64" i="15"/>
  <c r="O64" i="15" s="1"/>
  <c r="N62" i="15"/>
  <c r="O62" i="15" s="1"/>
  <c r="M62" i="15"/>
  <c r="L62" i="15"/>
  <c r="L55" i="15"/>
  <c r="M55" i="15"/>
  <c r="N55" i="15"/>
  <c r="O55" i="15" s="1"/>
  <c r="N53" i="15"/>
  <c r="O53" i="15" s="1"/>
  <c r="M53" i="15"/>
  <c r="L53" i="15"/>
  <c r="L50" i="15"/>
  <c r="M50" i="15"/>
  <c r="N50" i="15"/>
  <c r="O50" i="15" s="1"/>
  <c r="L47" i="15"/>
  <c r="M47" i="15"/>
  <c r="N47" i="15"/>
  <c r="O47" i="15" s="1"/>
  <c r="O52" i="15" l="1"/>
  <c r="O72" i="15"/>
  <c r="O87" i="15"/>
  <c r="O68" i="15"/>
  <c r="O61" i="15"/>
  <c r="L12" i="15" l="1"/>
  <c r="M12" i="15"/>
  <c r="N12" i="15"/>
  <c r="O12" i="15" s="1"/>
  <c r="M11" i="15" l="1"/>
  <c r="N11" i="15"/>
  <c r="O11" i="15" s="1"/>
  <c r="L11" i="15"/>
  <c r="N28" i="15" l="1"/>
  <c r="M10" i="15"/>
  <c r="N10" i="15" l="1"/>
  <c r="L10" i="15"/>
  <c r="O31" i="15" l="1"/>
  <c r="O46" i="15"/>
  <c r="O10" i="15"/>
  <c r="O9" i="15" l="1"/>
  <c r="O100" i="15" s="1"/>
</calcChain>
</file>

<file path=xl/sharedStrings.xml><?xml version="1.0" encoding="utf-8"?>
<sst xmlns="http://schemas.openxmlformats.org/spreadsheetml/2006/main" count="258" uniqueCount="193">
  <si>
    <t>1.1</t>
  </si>
  <si>
    <t>m</t>
  </si>
  <si>
    <t>DISCRIMINAÇÃO</t>
  </si>
  <si>
    <t>m²</t>
  </si>
  <si>
    <t>m³</t>
  </si>
  <si>
    <t>UNID</t>
  </si>
  <si>
    <t>Unit. Material</t>
  </si>
  <si>
    <t>Unit. Mão de Obra</t>
  </si>
  <si>
    <t>Total Material</t>
  </si>
  <si>
    <t>Total Mão de Obra</t>
  </si>
  <si>
    <t>ITENS</t>
  </si>
  <si>
    <t>Valor Unitário</t>
  </si>
  <si>
    <t>Total</t>
  </si>
  <si>
    <t>QUANTIDADE</t>
  </si>
  <si>
    <t>SERVIÇOS PRELIMINARES</t>
  </si>
  <si>
    <t>uni</t>
  </si>
  <si>
    <t>SUPRA-ESTRUTURA</t>
  </si>
  <si>
    <t>COBERTURA</t>
  </si>
  <si>
    <t>Sinap</t>
  </si>
  <si>
    <t>BDI</t>
  </si>
  <si>
    <t>Material s BDI</t>
  </si>
  <si>
    <t>Mão de Obra S BDI</t>
  </si>
  <si>
    <t>Valor Total com BDI</t>
  </si>
  <si>
    <t>1.2</t>
  </si>
  <si>
    <t>74209/001</t>
  </si>
  <si>
    <t>1.3</t>
  </si>
  <si>
    <t>3.1</t>
  </si>
  <si>
    <t>7.1</t>
  </si>
  <si>
    <t>Capina e Limpeza Manual de Terreno</t>
  </si>
  <si>
    <t>Placa de Obra em Chapa de Aço Galvanizado (1,25x2,00)</t>
  </si>
  <si>
    <t>PAREDES E DIVISÓRIAS</t>
  </si>
  <si>
    <t>PAVIMENTAÇÃO</t>
  </si>
  <si>
    <t>REVESTIMENTO</t>
  </si>
  <si>
    <t>ESQUADRIAS</t>
  </si>
  <si>
    <t>7.3</t>
  </si>
  <si>
    <t>8.1</t>
  </si>
  <si>
    <t>8.2</t>
  </si>
  <si>
    <t>Calha em chapa de aço galvanizado 20x20x20</t>
  </si>
  <si>
    <t>Chapisco traço 1:3</t>
  </si>
  <si>
    <t>6.1</t>
  </si>
  <si>
    <t>6.2</t>
  </si>
  <si>
    <t>INSTALAÇÕES HIDROSSANITÁRIAS</t>
  </si>
  <si>
    <t>9.1</t>
  </si>
  <si>
    <t>9.2</t>
  </si>
  <si>
    <t>9.3</t>
  </si>
  <si>
    <t>9.4</t>
  </si>
  <si>
    <t>9.5</t>
  </si>
  <si>
    <t>Registro gaveta canopla cromada 25 mm</t>
  </si>
  <si>
    <t>11.1</t>
  </si>
  <si>
    <t>11.2</t>
  </si>
  <si>
    <t>Caixa Sifonada 150x150x50mm</t>
  </si>
  <si>
    <t>Caixa de gordura 250x230x50mm</t>
  </si>
  <si>
    <t>INSTALAÇÕES ELETRICAS</t>
  </si>
  <si>
    <t>10.1</t>
  </si>
  <si>
    <t>10.2</t>
  </si>
  <si>
    <t>10.3</t>
  </si>
  <si>
    <t>Total Item 01</t>
  </si>
  <si>
    <t>Total Item 02</t>
  </si>
  <si>
    <t xml:space="preserve">Alvenaria de Vedação de Blocos Cerâmicos Furados na Horizontal espessura de 14 cm </t>
  </si>
  <si>
    <t>Total Item 03</t>
  </si>
  <si>
    <t>Total Item 04</t>
  </si>
  <si>
    <t>Total Item 05</t>
  </si>
  <si>
    <t>Lastro Mecânico com brita</t>
  </si>
  <si>
    <t>Total Item 06</t>
  </si>
  <si>
    <t>Total Item 07</t>
  </si>
  <si>
    <t>Total Item 08</t>
  </si>
  <si>
    <t>Total Item 10</t>
  </si>
  <si>
    <t>Total Item 11</t>
  </si>
  <si>
    <t>73883/002</t>
  </si>
  <si>
    <t>5.3</t>
  </si>
  <si>
    <t>Lançamento/Aplicação Manual de Concreto</t>
  </si>
  <si>
    <t>MUNICÍPIO DE PORTO VERA CRUZ</t>
  </si>
  <si>
    <t>1.4</t>
  </si>
  <si>
    <t>74077/003</t>
  </si>
  <si>
    <t>Locação de Obra por m² construído</t>
  </si>
  <si>
    <t>INFRA-ESTRUTURA</t>
  </si>
  <si>
    <t>Alvenaria Tij. Macico de 20cm</t>
  </si>
  <si>
    <t>Concreto Ciclopico-1:3:6+30% Pedra Mao-prep/Lancam.</t>
  </si>
  <si>
    <t>Impermeabilização das Vigas de Fundação</t>
  </si>
  <si>
    <t>5.4</t>
  </si>
  <si>
    <t>6.3</t>
  </si>
  <si>
    <t>i34492</t>
  </si>
  <si>
    <t>Concreto Usinado Bombeavel, FCK 20Mpa</t>
  </si>
  <si>
    <t>Regularização do piso</t>
  </si>
  <si>
    <t>6.4</t>
  </si>
  <si>
    <t>6.5</t>
  </si>
  <si>
    <t>6.6</t>
  </si>
  <si>
    <t>6.7</t>
  </si>
  <si>
    <t>Soleira, Pingadeira e Peitoril de granito, largura 15cm</t>
  </si>
  <si>
    <t>PINTURAS</t>
  </si>
  <si>
    <t>Aplicação de fundo selador acrilico em paredes, uma demão</t>
  </si>
  <si>
    <t>Aplicação manual de pintura com tinta acrílica em paredes</t>
  </si>
  <si>
    <t>2.1</t>
  </si>
  <si>
    <t>2.2</t>
  </si>
  <si>
    <t>2.3</t>
  </si>
  <si>
    <t>2.4</t>
  </si>
  <si>
    <t>2.6</t>
  </si>
  <si>
    <t>10.4</t>
  </si>
  <si>
    <t>10.5</t>
  </si>
  <si>
    <t>10.6</t>
  </si>
  <si>
    <t>Total Item 12</t>
  </si>
  <si>
    <t>Tubo PVC rígido 100 mm esgoto, inclusive conexões, cortes e fixações</t>
  </si>
  <si>
    <t>Tubo PVC rígido 75 mm esgoto, inclusive conexões, cortes e fixações</t>
  </si>
  <si>
    <t>Tubo PVC rígido 50 mm esgoto, inclusive conexões, cortes e fixações</t>
  </si>
  <si>
    <t>Tubo PVC rígido 40 mm esgoto, inclusive conexões, cortes e fixações</t>
  </si>
  <si>
    <t>Tubos de PVC soldável, agua fria,  25mm, inclusive conexões, cortes e fixações</t>
  </si>
  <si>
    <t>Tubos de PVC soldável, agua fria,  32mm, inclusive conexões, cortes e fixações</t>
  </si>
  <si>
    <t>________________________________</t>
  </si>
  <si>
    <t>Escavação Manual de Valas e Sapatas</t>
  </si>
  <si>
    <t>Reaterro Mecanizado</t>
  </si>
  <si>
    <t>2.8</t>
  </si>
  <si>
    <t>Armaçao das Sapatas</t>
  </si>
  <si>
    <t>kg</t>
  </si>
  <si>
    <t>Kg</t>
  </si>
  <si>
    <t>Armaç Bloco, Viga Baldrame e Sapata Utilizando Aço CA-60 de 5 mm 
- MONTAGEM</t>
  </si>
  <si>
    <t>Concreto FCK 25mpa, Traço 1:2,7:3, preparo mecânico</t>
  </si>
  <si>
    <t>Fabricação Montagem e desmontagem de forma para Viga Baldrame, em madeira serrada, E=25mm, 4 utilizações</t>
  </si>
  <si>
    <t>Composiçao 02</t>
  </si>
  <si>
    <t>4.4</t>
  </si>
  <si>
    <t>Revestimento cerâmico para piso com placa tipo porcelanato  60x60cm</t>
  </si>
  <si>
    <t>Rodapé cerâmico de 7cm, com placa tipo esmaltada 60x60cm</t>
  </si>
  <si>
    <t>Revestimento cerâmico nas paredes internas, dimesão de 33x45</t>
  </si>
  <si>
    <t>Concretagem de Sapatas fck 20 Mpa</t>
  </si>
  <si>
    <t>Luminária tipo Spot de Sobrepor, completa</t>
  </si>
  <si>
    <t>Concretagem de pilares, Fck = 25 Mpa,</t>
  </si>
  <si>
    <t>4.1.1</t>
  </si>
  <si>
    <t>4.1.2</t>
  </si>
  <si>
    <t>Montagem e desmontagem de forma de Pilares, em madeira serrada, E=25mm, 4 utilizações</t>
  </si>
  <si>
    <t xml:space="preserve">Armaç de Pilar e Viga, Utilizando Aço CA-60 de 5 mm </t>
  </si>
  <si>
    <t xml:space="preserve">Armaç de Pilar e Viga, Utilizando Aço CA-50 de 10mm </t>
  </si>
  <si>
    <t xml:space="preserve">Armaç de Pilar e Viga, Utilizando Aço CA-50 de 12,5mm </t>
  </si>
  <si>
    <t>4.1.3</t>
  </si>
  <si>
    <t>4.1.4</t>
  </si>
  <si>
    <t>4.1.5</t>
  </si>
  <si>
    <t>Concretagem de Vigas, Fck = 20 Mpa,</t>
  </si>
  <si>
    <t>4.2.1</t>
  </si>
  <si>
    <t>Montagem e desmontagem de forma de Vigas</t>
  </si>
  <si>
    <t>4.2.2</t>
  </si>
  <si>
    <t>4.2.3</t>
  </si>
  <si>
    <t>4.2.4</t>
  </si>
  <si>
    <t>4.2.5</t>
  </si>
  <si>
    <t>Torneira Externa</t>
  </si>
  <si>
    <t>5.2</t>
  </si>
  <si>
    <t>Fabricação e instalação de estrutura em Madeira</t>
  </si>
  <si>
    <t>7.2.1</t>
  </si>
  <si>
    <t>Emboço interno</t>
  </si>
  <si>
    <t>Emboço externo</t>
  </si>
  <si>
    <t>7.2.2</t>
  </si>
  <si>
    <t>Ponto de Iluminação,incluindo interruptor, caixa elétrica, eletroduto, cabo, rasgo , quebra e chumbamento</t>
  </si>
  <si>
    <t>Ponto para equipamentos elétricos, incluindo suporte e placa, caixa elétrica, eletroduto, cabo, rasgo , quebra e chumbamento</t>
  </si>
  <si>
    <t>Ponto de tomada, incluindo tomada, caixa elétrica, eletroduto, cabo, rasgo , quebra e chumbamento</t>
  </si>
  <si>
    <t>Laje Pre-moldada em concreto armado de Teto</t>
  </si>
  <si>
    <t>Obra: Ampliação do Centro de Saúde</t>
  </si>
  <si>
    <t>Área : 54,15 m²</t>
  </si>
  <si>
    <t xml:space="preserve">Contrato: </t>
  </si>
  <si>
    <t>2.5</t>
  </si>
  <si>
    <t>2.7.1</t>
  </si>
  <si>
    <t>2.7.2</t>
  </si>
  <si>
    <t>2.7.3</t>
  </si>
  <si>
    <t>Arm Bloco, Viga Baldrame e Sapata Utilizando Aço CA-50 de 10,0 mm
- MONTAGEM</t>
  </si>
  <si>
    <t>2.7.4</t>
  </si>
  <si>
    <t>4.3</t>
  </si>
  <si>
    <t>Verga Pre- moldada para janela</t>
  </si>
  <si>
    <t>Verga Pre- moldada para porta</t>
  </si>
  <si>
    <t>4.5</t>
  </si>
  <si>
    <t>5.1</t>
  </si>
  <si>
    <t>Pintura Imunizante para Madeira.</t>
  </si>
  <si>
    <t>Janela em alumínio tipo Maxiam-ar com vidro (completa)</t>
  </si>
  <si>
    <t>Porta de abrir de alumínio com guarnição (completa)</t>
  </si>
  <si>
    <t>9.6</t>
  </si>
  <si>
    <t>9.7</t>
  </si>
  <si>
    <t>9.8</t>
  </si>
  <si>
    <t>9.9</t>
  </si>
  <si>
    <t>9.10</t>
  </si>
  <si>
    <t>9.11</t>
  </si>
  <si>
    <t>9.12</t>
  </si>
  <si>
    <t>9.13</t>
  </si>
  <si>
    <t>orçamento</t>
  </si>
  <si>
    <t>Depósito em Canterio de Obra container</t>
  </si>
  <si>
    <t>mês</t>
  </si>
  <si>
    <t>Caixa de inspeção 30x30 (medida intena)</t>
  </si>
  <si>
    <t>Lavatório Louça, incluso sifão flexivel 30cm em plastico, válvula e engate flexivel, com torneira cromada.</t>
  </si>
  <si>
    <t xml:space="preserve">Torneira cromada </t>
  </si>
  <si>
    <t>Luminária tipo plafon, de sobrepor, completa</t>
  </si>
  <si>
    <t>Quadro de distribuição de energia de embutir, em chapa metálica, para 12 disjuntores termomagnéticos Monopolares, com barramento trifásico e neutro, fornecimento e instalação</t>
  </si>
  <si>
    <t>Telha ondulada de Fibrocimento E 6mm</t>
  </si>
  <si>
    <t>composição 01</t>
  </si>
  <si>
    <t>Reboco massa fina</t>
  </si>
  <si>
    <t>7.4</t>
  </si>
  <si>
    <t>Representante Legal</t>
  </si>
  <si>
    <t>(nome completo, CPF e cargo que ocupa na empresa licitante)</t>
  </si>
  <si>
    <t>xx/2021</t>
  </si>
  <si>
    <t>Data: xx/xx/2021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</si>
</sst>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color indexed="12"/>
      <name val="MS Sans Serif"/>
      <family val="2"/>
    </font>
    <font>
      <sz val="7"/>
      <color indexed="12"/>
      <name val="MS Sans Serif"/>
      <family val="2"/>
    </font>
    <font>
      <sz val="8"/>
      <color indexed="8"/>
      <name val="MS Sans Serif"/>
      <family val="2"/>
    </font>
    <font>
      <sz val="7"/>
      <color indexed="8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b/>
      <sz val="7"/>
      <color indexed="12"/>
      <name val="MS Sans Serif"/>
      <family val="2"/>
    </font>
    <font>
      <sz val="10"/>
      <name val="MS Sans Serif"/>
      <family val="2"/>
    </font>
    <font>
      <b/>
      <sz val="8"/>
      <name val="MS Sans Serif"/>
      <family val="2"/>
    </font>
    <font>
      <b/>
      <sz val="12"/>
      <name val="Arial"/>
      <family val="2"/>
    </font>
    <font>
      <sz val="11"/>
      <color indexed="12"/>
      <name val="MS Sans Serif"/>
      <family val="2"/>
    </font>
    <font>
      <sz val="9"/>
      <name val="Times New Roman"/>
      <family val="1"/>
    </font>
    <font>
      <sz val="8"/>
      <color indexed="8"/>
      <name val="Calibri"/>
      <family val="2"/>
    </font>
    <font>
      <sz val="10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5" fillId="0" borderId="0" xfId="1" applyFont="1" applyProtection="1"/>
    <xf numFmtId="0" fontId="0" fillId="0" borderId="0" xfId="0" applyBorder="1"/>
    <xf numFmtId="0" fontId="5" fillId="0" borderId="0" xfId="1" applyFont="1" applyBorder="1" applyProtection="1"/>
    <xf numFmtId="0" fontId="8" fillId="0" borderId="0" xfId="1" applyFont="1" applyProtection="1"/>
    <xf numFmtId="0" fontId="9" fillId="0" borderId="0" xfId="1" applyFont="1" applyProtection="1"/>
    <xf numFmtId="0" fontId="8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center"/>
    </xf>
    <xf numFmtId="0" fontId="6" fillId="0" borderId="0" xfId="1" applyFont="1" applyProtection="1"/>
    <xf numFmtId="0" fontId="7" fillId="0" borderId="0" xfId="1" applyFont="1" applyProtection="1"/>
    <xf numFmtId="2" fontId="10" fillId="0" borderId="0" xfId="2" applyNumberFormat="1" applyAlignment="1"/>
    <xf numFmtId="2" fontId="10" fillId="0" borderId="0" xfId="2" applyNumberFormat="1" applyBorder="1"/>
    <xf numFmtId="2" fontId="2" fillId="0" borderId="0" xfId="2" applyNumberFormat="1" applyFont="1" applyBorder="1"/>
    <xf numFmtId="0" fontId="3" fillId="0" borderId="0" xfId="0" applyFont="1" applyBorder="1"/>
    <xf numFmtId="164" fontId="0" fillId="0" borderId="3" xfId="3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justify"/>
    </xf>
    <xf numFmtId="0" fontId="0" fillId="0" borderId="1" xfId="0" applyBorder="1"/>
    <xf numFmtId="164" fontId="0" fillId="0" borderId="0" xfId="3" applyFont="1" applyBorder="1"/>
    <xf numFmtId="4" fontId="8" fillId="2" borderId="0" xfId="1" applyNumberFormat="1" applyFont="1" applyFill="1" applyBorder="1" applyProtection="1">
      <protection locked="0"/>
    </xf>
    <xf numFmtId="0" fontId="0" fillId="0" borderId="3" xfId="0" applyBorder="1" applyAlignment="1">
      <alignment horizontal="center"/>
    </xf>
    <xf numFmtId="165" fontId="8" fillId="0" borderId="0" xfId="1" applyNumberFormat="1" applyFont="1" applyBorder="1" applyProtection="1">
      <protection locked="0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justify"/>
    </xf>
    <xf numFmtId="4" fontId="8" fillId="0" borderId="0" xfId="1" applyNumberFormat="1" applyFont="1" applyBorder="1" applyAlignment="1" applyProtection="1">
      <alignment horizontal="center"/>
    </xf>
    <xf numFmtId="0" fontId="0" fillId="0" borderId="0" xfId="0" applyBorder="1" applyAlignment="1">
      <alignment horizontal="right"/>
    </xf>
    <xf numFmtId="0" fontId="0" fillId="0" borderId="2" xfId="0" applyBorder="1"/>
    <xf numFmtId="164" fontId="0" fillId="0" borderId="7" xfId="3" applyFont="1" applyBorder="1"/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6" xfId="0" applyFont="1" applyBorder="1" applyAlignment="1">
      <alignment horizontal="right" vertical="top"/>
    </xf>
    <xf numFmtId="0" fontId="11" fillId="0" borderId="0" xfId="0" applyFont="1" applyBorder="1"/>
    <xf numFmtId="0" fontId="0" fillId="0" borderId="6" xfId="0" applyBorder="1" applyAlignment="1">
      <alignment horizontal="right"/>
    </xf>
    <xf numFmtId="0" fontId="12" fillId="0" borderId="0" xfId="1" applyFont="1" applyProtection="1"/>
    <xf numFmtId="0" fontId="11" fillId="0" borderId="0" xfId="1" applyFont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top"/>
    </xf>
    <xf numFmtId="0" fontId="0" fillId="0" borderId="2" xfId="0" applyBorder="1" applyAlignment="1">
      <alignment horizontal="right"/>
    </xf>
    <xf numFmtId="0" fontId="0" fillId="0" borderId="13" xfId="0" applyBorder="1" applyAlignment="1">
      <alignment horizontal="right"/>
    </xf>
    <xf numFmtId="0" fontId="13" fillId="0" borderId="0" xfId="1" applyFont="1" applyAlignment="1" applyProtection="1">
      <alignment horizontal="right"/>
    </xf>
    <xf numFmtId="10" fontId="14" fillId="0" borderId="15" xfId="1" applyNumberFormat="1" applyFont="1" applyBorder="1" applyAlignment="1" applyProtection="1">
      <alignment horizontal="center"/>
    </xf>
    <xf numFmtId="0" fontId="3" fillId="0" borderId="1" xfId="0" applyFont="1" applyBorder="1" applyAlignment="1">
      <alignment horizontal="left" vertical="justify"/>
    </xf>
    <xf numFmtId="17" fontId="0" fillId="0" borderId="0" xfId="0" applyNumberFormat="1" applyBorder="1" applyAlignment="1">
      <alignment horizontal="center"/>
    </xf>
    <xf numFmtId="0" fontId="0" fillId="0" borderId="15" xfId="0" applyBorder="1"/>
    <xf numFmtId="164" fontId="0" fillId="0" borderId="11" xfId="3" applyFont="1" applyBorder="1"/>
    <xf numFmtId="164" fontId="0" fillId="0" borderId="12" xfId="3" applyFont="1" applyBorder="1"/>
    <xf numFmtId="164" fontId="1" fillId="0" borderId="3" xfId="3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justify"/>
    </xf>
    <xf numFmtId="0" fontId="1" fillId="0" borderId="3" xfId="0" applyFont="1" applyBorder="1"/>
    <xf numFmtId="0" fontId="1" fillId="0" borderId="1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right" vertical="top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64" fontId="0" fillId="0" borderId="3" xfId="3" applyFont="1" applyBorder="1" applyAlignment="1">
      <alignment vertical="center"/>
    </xf>
    <xf numFmtId="164" fontId="0" fillId="0" borderId="7" xfId="3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" fillId="0" borderId="0" xfId="0" applyFont="1" applyBorder="1"/>
    <xf numFmtId="164" fontId="1" fillId="0" borderId="0" xfId="3" applyFont="1" applyBorder="1"/>
    <xf numFmtId="0" fontId="3" fillId="0" borderId="3" xfId="0" applyFont="1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1" fillId="0" borderId="3" xfId="0" applyFont="1" applyFill="1" applyBorder="1" applyAlignment="1">
      <alignment horizontal="center"/>
    </xf>
    <xf numFmtId="164" fontId="0" fillId="0" borderId="3" xfId="3" applyFont="1" applyFill="1" applyBorder="1"/>
    <xf numFmtId="164" fontId="0" fillId="0" borderId="7" xfId="3" applyFont="1" applyFill="1" applyBorder="1"/>
    <xf numFmtId="0" fontId="1" fillId="0" borderId="1" xfId="0" applyFont="1" applyFill="1" applyBorder="1" applyAlignment="1">
      <alignment horizontal="left" vertical="justify"/>
    </xf>
    <xf numFmtId="0" fontId="1" fillId="0" borderId="2" xfId="0" applyFont="1" applyFill="1" applyBorder="1" applyAlignment="1">
      <alignment horizontal="left" vertical="justify"/>
    </xf>
    <xf numFmtId="0" fontId="1" fillId="0" borderId="14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5" fillId="0" borderId="5" xfId="3" applyFont="1" applyBorder="1" applyAlignment="1">
      <alignment horizontal="right"/>
    </xf>
    <xf numFmtId="164" fontId="0" fillId="0" borderId="20" xfId="3" applyFont="1" applyBorder="1"/>
    <xf numFmtId="164" fontId="15" fillId="0" borderId="8" xfId="3" applyFont="1" applyBorder="1"/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right"/>
    </xf>
    <xf numFmtId="164" fontId="0" fillId="0" borderId="21" xfId="3" applyFont="1" applyBorder="1"/>
    <xf numFmtId="164" fontId="0" fillId="0" borderId="18" xfId="3" applyFont="1" applyBorder="1"/>
    <xf numFmtId="0" fontId="1" fillId="0" borderId="10" xfId="0" applyFont="1" applyBorder="1" applyAlignment="1">
      <alignment horizontal="right"/>
    </xf>
    <xf numFmtId="0" fontId="1" fillId="0" borderId="19" xfId="0" applyFont="1" applyBorder="1"/>
    <xf numFmtId="0" fontId="9" fillId="0" borderId="0" xfId="1" applyFont="1" applyBorder="1" applyProtection="1"/>
    <xf numFmtId="10" fontId="14" fillId="0" borderId="0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horizontal="right"/>
    </xf>
    <xf numFmtId="0" fontId="16" fillId="0" borderId="0" xfId="1" applyFont="1" applyProtection="1"/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" xfId="0" applyFont="1" applyFill="1" applyBorder="1" applyAlignment="1"/>
    <xf numFmtId="0" fontId="11" fillId="3" borderId="2" xfId="0" applyFont="1" applyFill="1" applyBorder="1" applyAlignment="1"/>
    <xf numFmtId="0" fontId="3" fillId="3" borderId="3" xfId="0" applyFont="1" applyFill="1" applyBorder="1" applyAlignment="1">
      <alignment horizontal="center"/>
    </xf>
    <xf numFmtId="164" fontId="0" fillId="3" borderId="3" xfId="3" applyFont="1" applyFill="1" applyBorder="1"/>
    <xf numFmtId="164" fontId="1" fillId="3" borderId="3" xfId="3" applyFont="1" applyFill="1" applyBorder="1"/>
    <xf numFmtId="164" fontId="0" fillId="3" borderId="7" xfId="3" applyFont="1" applyFill="1" applyBorder="1"/>
    <xf numFmtId="0" fontId="11" fillId="3" borderId="1" xfId="0" applyFont="1" applyFill="1" applyBorder="1"/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vertical="top" wrapText="1"/>
    </xf>
    <xf numFmtId="0" fontId="11" fillId="3" borderId="6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9" fillId="0" borderId="16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justify"/>
    </xf>
    <xf numFmtId="0" fontId="0" fillId="0" borderId="11" xfId="0" applyBorder="1" applyAlignment="1">
      <alignment horizontal="right"/>
    </xf>
    <xf numFmtId="0" fontId="1" fillId="0" borderId="1" xfId="0" applyFont="1" applyBorder="1" applyAlignment="1">
      <alignment horizontal="left" vertical="justify"/>
    </xf>
    <xf numFmtId="0" fontId="1" fillId="0" borderId="2" xfId="0" applyFont="1" applyBorder="1" applyAlignment="1">
      <alignment horizontal="left" vertical="justify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Alignment="1" applyProtection="1">
      <alignment horizontal="left" vertical="justify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justify"/>
    </xf>
    <xf numFmtId="0" fontId="1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4">
    <cellStyle name="Normal" xfId="0" builtinId="0"/>
    <cellStyle name="Normal_ORÇAMENTO-HAB" xfId="1" xr:uid="{00000000-0005-0000-0000-000001000000}"/>
    <cellStyle name="Normal_Plan1" xfId="2" xr:uid="{00000000-0005-0000-0000-000002000000}"/>
    <cellStyle name="Vírgula" xfId="3" builtinId="3"/>
  </cellStyles>
  <dxfs count="5">
    <dxf>
      <font>
        <color theme="0"/>
        <name val="Calibri Light"/>
        <scheme val="none"/>
      </font>
      <fill>
        <patternFill>
          <bgColor theme="0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08"/>
  <sheetViews>
    <sheetView tabSelected="1" zoomScale="78" zoomScaleNormal="78" workbookViewId="0">
      <selection activeCell="J4" sqref="J4"/>
    </sheetView>
  </sheetViews>
  <sheetFormatPr defaultRowHeight="10.5" x14ac:dyDescent="0.15"/>
  <cols>
    <col min="1" max="1" width="3.7109375" style="8" customWidth="1"/>
    <col min="2" max="2" width="9.28515625" style="8" bestFit="1" customWidth="1"/>
    <col min="3" max="3" width="13.5703125" style="8" customWidth="1"/>
    <col min="4" max="4" width="21.140625" style="9" customWidth="1"/>
    <col min="5" max="5" width="39.85546875" style="9" customWidth="1"/>
    <col min="6" max="6" width="9.140625" style="7"/>
    <col min="7" max="7" width="10.7109375" style="1" bestFit="1" customWidth="1"/>
    <col min="8" max="8" width="10.140625" style="1" hidden="1" customWidth="1"/>
    <col min="9" max="9" width="9.140625" style="1" hidden="1" customWidth="1"/>
    <col min="10" max="10" width="10.7109375" style="1" bestFit="1" customWidth="1"/>
    <col min="11" max="11" width="9.7109375" style="1" customWidth="1"/>
    <col min="12" max="12" width="12.5703125" style="1" bestFit="1" customWidth="1"/>
    <col min="13" max="13" width="13.42578125" style="1" customWidth="1"/>
    <col min="14" max="14" width="10.28515625" style="1" customWidth="1"/>
    <col min="15" max="15" width="16.42578125" style="1" customWidth="1"/>
    <col min="16" max="16384" width="9.140625" style="1"/>
  </cols>
  <sheetData>
    <row r="2" spans="1:22" ht="15.75" x14ac:dyDescent="0.25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4" spans="1:22" ht="12.75" x14ac:dyDescent="0.2">
      <c r="B4" s="33" t="s">
        <v>152</v>
      </c>
      <c r="C4" s="33"/>
      <c r="D4" s="35"/>
      <c r="F4" s="36" t="s">
        <v>192</v>
      </c>
      <c r="L4" s="43" t="s">
        <v>19</v>
      </c>
      <c r="M4" s="44">
        <v>0</v>
      </c>
    </row>
    <row r="5" spans="1:22" ht="12.75" x14ac:dyDescent="0.2">
      <c r="B5" s="33" t="s">
        <v>153</v>
      </c>
      <c r="C5" s="33"/>
      <c r="D5" s="35"/>
      <c r="E5" s="92"/>
      <c r="F5" s="36"/>
      <c r="L5" s="43"/>
      <c r="M5" s="90"/>
    </row>
    <row r="6" spans="1:22" ht="13.5" thickBot="1" x14ac:dyDescent="0.25">
      <c r="A6" s="2"/>
      <c r="B6" s="33" t="s">
        <v>154</v>
      </c>
      <c r="C6" s="33"/>
      <c r="D6" s="2"/>
      <c r="E6" s="65"/>
      <c r="F6" s="2"/>
      <c r="G6" s="2"/>
      <c r="H6" s="2"/>
      <c r="I6" s="2"/>
      <c r="J6" s="2"/>
      <c r="K6" s="2"/>
      <c r="L6" s="26" t="s">
        <v>18</v>
      </c>
      <c r="M6" s="46" t="s">
        <v>191</v>
      </c>
      <c r="N6" s="2"/>
      <c r="O6" s="2"/>
      <c r="S6" s="3"/>
      <c r="T6" s="3"/>
      <c r="U6" s="3"/>
      <c r="V6" s="3"/>
    </row>
    <row r="7" spans="1:22" ht="39" thickBot="1" x14ac:dyDescent="0.2">
      <c r="A7" s="23"/>
      <c r="B7" s="116" t="s">
        <v>10</v>
      </c>
      <c r="C7" s="116" t="s">
        <v>18</v>
      </c>
      <c r="D7" s="130" t="s">
        <v>2</v>
      </c>
      <c r="E7" s="131"/>
      <c r="F7" s="15" t="s">
        <v>5</v>
      </c>
      <c r="G7" s="16" t="s">
        <v>13</v>
      </c>
      <c r="H7" s="16" t="s">
        <v>20</v>
      </c>
      <c r="I7" s="16" t="s">
        <v>21</v>
      </c>
      <c r="J7" s="16" t="s">
        <v>6</v>
      </c>
      <c r="K7" s="16" t="s">
        <v>7</v>
      </c>
      <c r="L7" s="16" t="s">
        <v>8</v>
      </c>
      <c r="M7" s="16" t="s">
        <v>9</v>
      </c>
      <c r="N7" s="16" t="s">
        <v>11</v>
      </c>
      <c r="O7" s="52" t="s">
        <v>22</v>
      </c>
      <c r="P7" s="24"/>
      <c r="Q7" s="24"/>
      <c r="R7" s="24"/>
      <c r="S7" s="3"/>
      <c r="T7" s="24"/>
      <c r="U7" s="25"/>
      <c r="V7" s="3"/>
    </row>
    <row r="8" spans="1:22" ht="12.75" x14ac:dyDescent="0.2">
      <c r="A8" s="2"/>
      <c r="B8" s="81"/>
      <c r="C8" s="82"/>
      <c r="D8" s="83"/>
      <c r="E8" s="84"/>
      <c r="F8" s="82"/>
      <c r="G8" s="85"/>
      <c r="H8" s="85"/>
      <c r="I8" s="85"/>
      <c r="J8" s="85"/>
      <c r="K8" s="85"/>
      <c r="L8" s="85"/>
      <c r="M8" s="85"/>
      <c r="N8" s="85"/>
      <c r="O8" s="86"/>
      <c r="P8" s="18"/>
      <c r="Q8" s="18"/>
      <c r="R8" s="18"/>
      <c r="S8" s="3"/>
      <c r="T8" s="21"/>
      <c r="U8" s="19"/>
      <c r="V8" s="3"/>
    </row>
    <row r="9" spans="1:22" ht="19.5" customHeight="1" x14ac:dyDescent="0.2">
      <c r="A9" s="2"/>
      <c r="B9" s="107">
        <v>1</v>
      </c>
      <c r="C9" s="108"/>
      <c r="D9" s="103" t="s">
        <v>14</v>
      </c>
      <c r="E9" s="104"/>
      <c r="F9" s="109"/>
      <c r="G9" s="100"/>
      <c r="H9" s="100"/>
      <c r="I9" s="100"/>
      <c r="J9" s="100"/>
      <c r="K9" s="100"/>
      <c r="L9" s="100"/>
      <c r="M9" s="101" t="s">
        <v>56</v>
      </c>
      <c r="N9" s="100"/>
      <c r="O9" s="102">
        <f>SUM(O10:O13)</f>
        <v>0</v>
      </c>
      <c r="P9" s="18"/>
      <c r="Q9" s="18"/>
      <c r="R9" s="18"/>
      <c r="S9" s="3"/>
      <c r="T9" s="18"/>
      <c r="U9" s="19"/>
      <c r="V9" s="3"/>
    </row>
    <row r="10" spans="1:22" ht="12.75" customHeight="1" x14ac:dyDescent="0.2">
      <c r="A10" s="2"/>
      <c r="B10" s="22" t="s">
        <v>0</v>
      </c>
      <c r="C10" s="54">
        <v>98519</v>
      </c>
      <c r="D10" s="17" t="s">
        <v>28</v>
      </c>
      <c r="E10" s="27"/>
      <c r="F10" s="20" t="s">
        <v>3</v>
      </c>
      <c r="G10" s="14">
        <v>349.8</v>
      </c>
      <c r="H10" s="14">
        <v>0.78</v>
      </c>
      <c r="I10" s="14">
        <v>0.6</v>
      </c>
      <c r="J10" s="14">
        <v>0</v>
      </c>
      <c r="K10" s="14">
        <v>0</v>
      </c>
      <c r="L10" s="14">
        <f>G10*J10</f>
        <v>0</v>
      </c>
      <c r="M10" s="14">
        <f>G10*K10</f>
        <v>0</v>
      </c>
      <c r="N10" s="14">
        <f>J10+K10</f>
        <v>0</v>
      </c>
      <c r="O10" s="28">
        <f>G10*N10</f>
        <v>0</v>
      </c>
      <c r="P10" s="18"/>
      <c r="Q10" s="18"/>
      <c r="R10" s="18"/>
      <c r="S10" s="3"/>
      <c r="T10" s="18"/>
      <c r="U10" s="19"/>
      <c r="V10" s="3"/>
    </row>
    <row r="11" spans="1:22" ht="12.75" customHeight="1" x14ac:dyDescent="0.2">
      <c r="A11" s="2"/>
      <c r="B11" s="56" t="s">
        <v>23</v>
      </c>
      <c r="C11" s="54" t="s">
        <v>24</v>
      </c>
      <c r="D11" s="17" t="s">
        <v>29</v>
      </c>
      <c r="E11" s="27"/>
      <c r="F11" s="20" t="s">
        <v>3</v>
      </c>
      <c r="G11" s="14">
        <v>2.5</v>
      </c>
      <c r="H11" s="14"/>
      <c r="I11" s="14"/>
      <c r="J11" s="14">
        <v>0</v>
      </c>
      <c r="K11" s="14">
        <v>0</v>
      </c>
      <c r="L11" s="14">
        <f>G11*J11</f>
        <v>0</v>
      </c>
      <c r="M11" s="14">
        <f>G11*K11</f>
        <v>0</v>
      </c>
      <c r="N11" s="14">
        <f>J11+K11</f>
        <v>0</v>
      </c>
      <c r="O11" s="28">
        <f>G11*N11</f>
        <v>0</v>
      </c>
      <c r="P11" s="18"/>
      <c r="Q11" s="18"/>
      <c r="R11" s="18"/>
      <c r="S11" s="3"/>
      <c r="T11" s="18"/>
      <c r="U11" s="19"/>
      <c r="V11" s="3"/>
    </row>
    <row r="12" spans="1:22" ht="12.75" customHeight="1" x14ac:dyDescent="0.2">
      <c r="A12" s="2"/>
      <c r="B12" s="56" t="s">
        <v>25</v>
      </c>
      <c r="C12" s="54" t="s">
        <v>177</v>
      </c>
      <c r="D12" s="51" t="s">
        <v>178</v>
      </c>
      <c r="E12" s="31"/>
      <c r="F12" s="20" t="s">
        <v>179</v>
      </c>
      <c r="G12" s="14">
        <v>4</v>
      </c>
      <c r="H12" s="14"/>
      <c r="I12" s="14"/>
      <c r="J12" s="14">
        <v>0</v>
      </c>
      <c r="K12" s="14">
        <v>0</v>
      </c>
      <c r="L12" s="14">
        <f>G12*J12</f>
        <v>0</v>
      </c>
      <c r="M12" s="14">
        <f>G12*K12</f>
        <v>0</v>
      </c>
      <c r="N12" s="14">
        <f>J12+K12</f>
        <v>0</v>
      </c>
      <c r="O12" s="28">
        <f>G12*N12</f>
        <v>0</v>
      </c>
      <c r="P12" s="18"/>
      <c r="Q12" s="18"/>
      <c r="R12" s="18"/>
      <c r="S12" s="3"/>
      <c r="T12" s="18"/>
      <c r="U12" s="19"/>
      <c r="V12" s="3"/>
    </row>
    <row r="13" spans="1:22" ht="12.75" customHeight="1" x14ac:dyDescent="0.2">
      <c r="A13" s="2"/>
      <c r="B13" s="56" t="s">
        <v>72</v>
      </c>
      <c r="C13" s="54" t="s">
        <v>73</v>
      </c>
      <c r="D13" s="51" t="s">
        <v>74</v>
      </c>
      <c r="E13" s="31"/>
      <c r="F13" s="20" t="s">
        <v>3</v>
      </c>
      <c r="G13" s="14">
        <v>54.15</v>
      </c>
      <c r="H13" s="14"/>
      <c r="I13" s="14"/>
      <c r="J13" s="14">
        <v>0</v>
      </c>
      <c r="K13" s="14">
        <v>0</v>
      </c>
      <c r="L13" s="14">
        <f>G13*J13</f>
        <v>0</v>
      </c>
      <c r="M13" s="14">
        <f>G13*K13</f>
        <v>0</v>
      </c>
      <c r="N13" s="14">
        <f>J13+K13</f>
        <v>0</v>
      </c>
      <c r="O13" s="28">
        <f>G13*N13</f>
        <v>0</v>
      </c>
      <c r="P13" s="18"/>
      <c r="Q13" s="18"/>
      <c r="R13" s="18"/>
      <c r="S13" s="3"/>
      <c r="T13" s="18"/>
      <c r="U13" s="19"/>
      <c r="V13" s="3"/>
    </row>
    <row r="14" spans="1:22" ht="12.75" customHeight="1" x14ac:dyDescent="0.2">
      <c r="A14" s="2"/>
      <c r="B14" s="56"/>
      <c r="C14" s="54"/>
      <c r="D14" s="51"/>
      <c r="E14" s="31"/>
      <c r="F14" s="20"/>
      <c r="G14" s="14"/>
      <c r="H14" s="14"/>
      <c r="I14" s="14"/>
      <c r="J14" s="14"/>
      <c r="K14" s="14"/>
      <c r="L14" s="14"/>
      <c r="M14" s="14"/>
      <c r="N14" s="14"/>
      <c r="O14" s="28"/>
      <c r="P14" s="18"/>
      <c r="Q14" s="18"/>
      <c r="R14" s="18"/>
      <c r="S14" s="3"/>
      <c r="T14" s="18"/>
      <c r="U14" s="19"/>
      <c r="V14" s="3"/>
    </row>
    <row r="15" spans="1:22" ht="12.75" customHeight="1" x14ac:dyDescent="0.2">
      <c r="A15" s="2"/>
      <c r="B15" s="95">
        <v>2</v>
      </c>
      <c r="C15" s="96"/>
      <c r="D15" s="103" t="s">
        <v>75</v>
      </c>
      <c r="E15" s="106"/>
      <c r="F15" s="105"/>
      <c r="G15" s="100"/>
      <c r="H15" s="100"/>
      <c r="I15" s="100"/>
      <c r="J15" s="100"/>
      <c r="K15" s="100"/>
      <c r="L15" s="100"/>
      <c r="M15" s="101" t="s">
        <v>57</v>
      </c>
      <c r="N15" s="100"/>
      <c r="O15" s="102">
        <f>SUM(O16:O26)</f>
        <v>0</v>
      </c>
      <c r="P15" s="18"/>
      <c r="Q15" s="18"/>
      <c r="R15" s="18"/>
      <c r="S15" s="3"/>
      <c r="T15" s="18"/>
      <c r="U15" s="19"/>
      <c r="V15" s="3"/>
    </row>
    <row r="16" spans="1:22" ht="12.75" customHeight="1" x14ac:dyDescent="0.2">
      <c r="A16" s="2"/>
      <c r="B16" s="56" t="s">
        <v>92</v>
      </c>
      <c r="C16" s="54">
        <v>93358</v>
      </c>
      <c r="D16" s="94" t="s">
        <v>108</v>
      </c>
      <c r="E16" s="31"/>
      <c r="F16" s="20" t="s">
        <v>4</v>
      </c>
      <c r="G16" s="14">
        <v>13.7</v>
      </c>
      <c r="H16" s="14"/>
      <c r="I16" s="14"/>
      <c r="J16" s="14">
        <v>0</v>
      </c>
      <c r="K16" s="14">
        <v>0</v>
      </c>
      <c r="L16" s="14">
        <f t="shared" ref="L16:L26" si="0">G16*J16</f>
        <v>0</v>
      </c>
      <c r="M16" s="14">
        <f t="shared" ref="M16:M26" si="1">G16*K16</f>
        <v>0</v>
      </c>
      <c r="N16" s="14">
        <f t="shared" ref="N16:N26" si="2">J16+K16</f>
        <v>0</v>
      </c>
      <c r="O16" s="28">
        <f t="shared" ref="O16:O26" si="3">G16*N16</f>
        <v>0</v>
      </c>
      <c r="P16" s="18"/>
      <c r="Q16" s="18"/>
      <c r="R16" s="18"/>
      <c r="S16" s="3"/>
      <c r="T16" s="18"/>
      <c r="U16" s="19"/>
      <c r="V16" s="3"/>
    </row>
    <row r="17" spans="1:22" ht="12.75" customHeight="1" x14ac:dyDescent="0.2">
      <c r="A17" s="2"/>
      <c r="B17" s="56" t="s">
        <v>93</v>
      </c>
      <c r="C17" s="54">
        <v>93367</v>
      </c>
      <c r="D17" s="94" t="s">
        <v>109</v>
      </c>
      <c r="E17" s="31"/>
      <c r="F17" s="20" t="s">
        <v>4</v>
      </c>
      <c r="G17" s="14">
        <v>10.97</v>
      </c>
      <c r="H17" s="14"/>
      <c r="I17" s="14"/>
      <c r="J17" s="14">
        <v>0</v>
      </c>
      <c r="K17" s="14">
        <v>0</v>
      </c>
      <c r="L17" s="14">
        <f t="shared" ref="L17" si="4">G17*J17</f>
        <v>0</v>
      </c>
      <c r="M17" s="14">
        <f t="shared" ref="M17" si="5">G17*K17</f>
        <v>0</v>
      </c>
      <c r="N17" s="14">
        <f t="shared" ref="N17" si="6">J17+K17</f>
        <v>0</v>
      </c>
      <c r="O17" s="28">
        <f t="shared" ref="O17" si="7">G17*N17</f>
        <v>0</v>
      </c>
      <c r="P17" s="18"/>
      <c r="Q17" s="18"/>
      <c r="R17" s="18"/>
      <c r="S17" s="3"/>
      <c r="T17" s="18"/>
      <c r="U17" s="19"/>
      <c r="V17" s="3"/>
    </row>
    <row r="18" spans="1:22" ht="12.75" customHeight="1" x14ac:dyDescent="0.2">
      <c r="A18" s="2"/>
      <c r="B18" s="56" t="s">
        <v>94</v>
      </c>
      <c r="C18" s="54">
        <v>102487</v>
      </c>
      <c r="D18" s="17" t="s">
        <v>77</v>
      </c>
      <c r="E18" s="31"/>
      <c r="F18" s="20" t="s">
        <v>4</v>
      </c>
      <c r="G18" s="14">
        <v>6.47</v>
      </c>
      <c r="H18" s="14"/>
      <c r="I18" s="14"/>
      <c r="J18" s="14">
        <v>0</v>
      </c>
      <c r="K18" s="14">
        <v>0</v>
      </c>
      <c r="L18" s="14">
        <f t="shared" si="0"/>
        <v>0</v>
      </c>
      <c r="M18" s="14">
        <f t="shared" si="1"/>
        <v>0</v>
      </c>
      <c r="N18" s="14">
        <f t="shared" si="2"/>
        <v>0</v>
      </c>
      <c r="O18" s="28">
        <f t="shared" si="3"/>
        <v>0</v>
      </c>
      <c r="P18" s="18"/>
      <c r="Q18" s="18"/>
      <c r="R18" s="18"/>
      <c r="S18" s="3"/>
      <c r="T18" s="18"/>
      <c r="U18" s="19"/>
      <c r="V18" s="3"/>
    </row>
    <row r="19" spans="1:22" ht="12.75" customHeight="1" x14ac:dyDescent="0.2">
      <c r="A19" s="2"/>
      <c r="B19" s="56" t="s">
        <v>95</v>
      </c>
      <c r="C19" s="54">
        <v>101159</v>
      </c>
      <c r="D19" s="51" t="s">
        <v>76</v>
      </c>
      <c r="E19" s="31"/>
      <c r="F19" s="20" t="s">
        <v>3</v>
      </c>
      <c r="G19" s="14">
        <v>32.479999999999997</v>
      </c>
      <c r="H19" s="14"/>
      <c r="I19" s="14"/>
      <c r="J19" s="14">
        <v>0</v>
      </c>
      <c r="K19" s="14">
        <v>0</v>
      </c>
      <c r="L19" s="14">
        <f t="shared" si="0"/>
        <v>0</v>
      </c>
      <c r="M19" s="14">
        <f t="shared" si="1"/>
        <v>0</v>
      </c>
      <c r="N19" s="14">
        <f t="shared" si="2"/>
        <v>0</v>
      </c>
      <c r="O19" s="28">
        <f t="shared" si="3"/>
        <v>0</v>
      </c>
      <c r="P19" s="18"/>
      <c r="Q19" s="18"/>
      <c r="R19" s="18"/>
      <c r="S19" s="3"/>
      <c r="T19" s="18"/>
      <c r="U19" s="19"/>
      <c r="V19" s="3"/>
    </row>
    <row r="20" spans="1:22" ht="12.75" customHeight="1" x14ac:dyDescent="0.2">
      <c r="A20" s="2"/>
      <c r="B20" s="56" t="s">
        <v>155</v>
      </c>
      <c r="C20" s="54">
        <v>96546</v>
      </c>
      <c r="D20" s="51" t="s">
        <v>111</v>
      </c>
      <c r="E20" s="31"/>
      <c r="F20" s="20" t="s">
        <v>112</v>
      </c>
      <c r="G20" s="14">
        <v>107.63</v>
      </c>
      <c r="H20" s="14"/>
      <c r="I20" s="14"/>
      <c r="J20" s="14">
        <v>0</v>
      </c>
      <c r="K20" s="14">
        <v>0</v>
      </c>
      <c r="L20" s="14">
        <f t="shared" ref="L20:L21" si="8">G20*J20</f>
        <v>0</v>
      </c>
      <c r="M20" s="14">
        <f t="shared" ref="M20:M21" si="9">G20*K20</f>
        <v>0</v>
      </c>
      <c r="N20" s="14">
        <f t="shared" ref="N20:N21" si="10">J20+K20</f>
        <v>0</v>
      </c>
      <c r="O20" s="28">
        <f t="shared" ref="O20:O21" si="11">G20*N20</f>
        <v>0</v>
      </c>
      <c r="P20" s="18"/>
      <c r="Q20" s="18"/>
      <c r="R20" s="18"/>
      <c r="S20" s="3"/>
      <c r="T20" s="18"/>
      <c r="U20" s="19"/>
      <c r="V20" s="3"/>
    </row>
    <row r="21" spans="1:22" ht="12.75" customHeight="1" x14ac:dyDescent="0.2">
      <c r="A21" s="2"/>
      <c r="B21" s="56" t="s">
        <v>96</v>
      </c>
      <c r="C21" s="54">
        <v>94964</v>
      </c>
      <c r="D21" s="51" t="s">
        <v>122</v>
      </c>
      <c r="E21" s="31"/>
      <c r="F21" s="20" t="s">
        <v>4</v>
      </c>
      <c r="G21" s="14">
        <v>3.19</v>
      </c>
      <c r="H21" s="14"/>
      <c r="I21" s="14"/>
      <c r="J21" s="14">
        <v>0</v>
      </c>
      <c r="K21" s="14">
        <v>0</v>
      </c>
      <c r="L21" s="14">
        <f t="shared" si="8"/>
        <v>0</v>
      </c>
      <c r="M21" s="14">
        <f t="shared" si="9"/>
        <v>0</v>
      </c>
      <c r="N21" s="14">
        <f t="shared" si="10"/>
        <v>0</v>
      </c>
      <c r="O21" s="28">
        <f t="shared" si="11"/>
        <v>0</v>
      </c>
      <c r="P21" s="18"/>
      <c r="Q21" s="18"/>
      <c r="R21" s="18"/>
      <c r="S21" s="3"/>
      <c r="T21" s="18"/>
      <c r="U21" s="19"/>
      <c r="V21" s="3"/>
    </row>
    <row r="22" spans="1:22" ht="12.75" customHeight="1" x14ac:dyDescent="0.2">
      <c r="A22" s="2"/>
      <c r="B22" s="56" t="s">
        <v>156</v>
      </c>
      <c r="C22" s="54">
        <v>96543</v>
      </c>
      <c r="D22" s="132" t="s">
        <v>114</v>
      </c>
      <c r="E22" s="133"/>
      <c r="F22" s="20" t="s">
        <v>113</v>
      </c>
      <c r="G22" s="14">
        <v>95.49</v>
      </c>
      <c r="H22" s="14"/>
      <c r="I22" s="14"/>
      <c r="J22" s="14">
        <v>0</v>
      </c>
      <c r="K22" s="14">
        <v>0</v>
      </c>
      <c r="L22" s="14">
        <f t="shared" ref="L22:L25" si="12">G22*J22</f>
        <v>0</v>
      </c>
      <c r="M22" s="14">
        <f t="shared" ref="M22:M25" si="13">G22*K22</f>
        <v>0</v>
      </c>
      <c r="N22" s="14">
        <f t="shared" ref="N22:N25" si="14">J22+K22</f>
        <v>0</v>
      </c>
      <c r="O22" s="28">
        <f t="shared" ref="O22:O25" si="15">G22*N22</f>
        <v>0</v>
      </c>
      <c r="P22" s="18"/>
      <c r="Q22" s="18"/>
      <c r="R22" s="18"/>
      <c r="S22" s="3"/>
      <c r="T22" s="18"/>
      <c r="U22" s="19"/>
      <c r="V22" s="3"/>
    </row>
    <row r="23" spans="1:22" ht="12.75" customHeight="1" x14ac:dyDescent="0.2">
      <c r="A23" s="2"/>
      <c r="B23" s="56" t="s">
        <v>157</v>
      </c>
      <c r="C23" s="54">
        <v>96546</v>
      </c>
      <c r="D23" s="132" t="s">
        <v>159</v>
      </c>
      <c r="E23" s="133"/>
      <c r="F23" s="20" t="s">
        <v>113</v>
      </c>
      <c r="G23" s="14">
        <v>214.85</v>
      </c>
      <c r="H23" s="14"/>
      <c r="I23" s="14"/>
      <c r="J23" s="14">
        <v>0</v>
      </c>
      <c r="K23" s="14">
        <v>0</v>
      </c>
      <c r="L23" s="14">
        <f t="shared" si="12"/>
        <v>0</v>
      </c>
      <c r="M23" s="14">
        <f t="shared" si="13"/>
        <v>0</v>
      </c>
      <c r="N23" s="14">
        <f t="shared" si="14"/>
        <v>0</v>
      </c>
      <c r="O23" s="28">
        <f t="shared" si="15"/>
        <v>0</v>
      </c>
      <c r="P23" s="18"/>
      <c r="Q23" s="18"/>
      <c r="R23" s="18"/>
      <c r="S23" s="3"/>
      <c r="T23" s="18"/>
      <c r="U23" s="19"/>
      <c r="V23" s="3"/>
    </row>
    <row r="24" spans="1:22" ht="12.75" customHeight="1" x14ac:dyDescent="0.2">
      <c r="A24" s="2"/>
      <c r="B24" s="56" t="s">
        <v>158</v>
      </c>
      <c r="C24" s="54">
        <v>94965</v>
      </c>
      <c r="D24" s="51" t="s">
        <v>115</v>
      </c>
      <c r="E24" s="31"/>
      <c r="F24" s="20" t="s">
        <v>4</v>
      </c>
      <c r="G24" s="14">
        <v>4.87</v>
      </c>
      <c r="H24" s="14"/>
      <c r="I24" s="14"/>
      <c r="J24" s="14">
        <v>0</v>
      </c>
      <c r="K24" s="14">
        <v>0</v>
      </c>
      <c r="L24" s="14">
        <f t="shared" si="12"/>
        <v>0</v>
      </c>
      <c r="M24" s="14">
        <f t="shared" si="13"/>
        <v>0</v>
      </c>
      <c r="N24" s="14">
        <f t="shared" si="14"/>
        <v>0</v>
      </c>
      <c r="O24" s="28">
        <f t="shared" si="15"/>
        <v>0</v>
      </c>
      <c r="P24" s="18"/>
      <c r="Q24" s="18"/>
      <c r="R24" s="18"/>
      <c r="S24" s="3"/>
      <c r="T24" s="18"/>
      <c r="U24" s="19"/>
      <c r="V24" s="3"/>
    </row>
    <row r="25" spans="1:22" ht="24" customHeight="1" x14ac:dyDescent="0.2">
      <c r="A25" s="2"/>
      <c r="B25" s="56" t="s">
        <v>160</v>
      </c>
      <c r="C25" s="64">
        <v>96536</v>
      </c>
      <c r="D25" s="126" t="s">
        <v>116</v>
      </c>
      <c r="E25" s="127"/>
      <c r="F25" s="20" t="s">
        <v>3</v>
      </c>
      <c r="G25" s="14">
        <v>48.72</v>
      </c>
      <c r="H25" s="14"/>
      <c r="I25" s="14"/>
      <c r="J25" s="14">
        <v>0</v>
      </c>
      <c r="K25" s="14">
        <v>0</v>
      </c>
      <c r="L25" s="14">
        <f t="shared" si="12"/>
        <v>0</v>
      </c>
      <c r="M25" s="14">
        <f t="shared" si="13"/>
        <v>0</v>
      </c>
      <c r="N25" s="14">
        <f t="shared" si="14"/>
        <v>0</v>
      </c>
      <c r="O25" s="28">
        <f t="shared" si="15"/>
        <v>0</v>
      </c>
      <c r="P25" s="18"/>
      <c r="Q25" s="18"/>
      <c r="R25" s="18"/>
      <c r="S25" s="3"/>
      <c r="T25" s="18"/>
      <c r="U25" s="19"/>
      <c r="V25" s="3"/>
    </row>
    <row r="26" spans="1:22" ht="12.75" customHeight="1" x14ac:dyDescent="0.2">
      <c r="A26" s="2"/>
      <c r="B26" s="56" t="s">
        <v>110</v>
      </c>
      <c r="C26" s="54">
        <v>72075</v>
      </c>
      <c r="D26" s="17" t="s">
        <v>78</v>
      </c>
      <c r="E26" s="31"/>
      <c r="F26" s="20" t="s">
        <v>3</v>
      </c>
      <c r="G26" s="14">
        <v>38.19</v>
      </c>
      <c r="H26" s="14"/>
      <c r="I26" s="14"/>
      <c r="J26" s="14">
        <v>0</v>
      </c>
      <c r="K26" s="14">
        <v>0</v>
      </c>
      <c r="L26" s="14">
        <f t="shared" si="0"/>
        <v>0</v>
      </c>
      <c r="M26" s="14">
        <f t="shared" si="1"/>
        <v>0</v>
      </c>
      <c r="N26" s="14">
        <f t="shared" si="2"/>
        <v>0</v>
      </c>
      <c r="O26" s="28">
        <f t="shared" si="3"/>
        <v>0</v>
      </c>
      <c r="P26" s="18"/>
      <c r="Q26" s="18"/>
      <c r="R26" s="18"/>
      <c r="S26" s="3"/>
      <c r="T26" s="18"/>
      <c r="U26" s="19"/>
      <c r="V26" s="3"/>
    </row>
    <row r="27" spans="1:22" ht="12.75" customHeight="1" x14ac:dyDescent="0.2">
      <c r="A27" s="2"/>
      <c r="B27" s="22"/>
      <c r="C27" s="39"/>
      <c r="D27" s="30"/>
      <c r="E27" s="31"/>
      <c r="F27" s="20"/>
      <c r="G27" s="14"/>
      <c r="H27" s="14"/>
      <c r="I27" s="14"/>
      <c r="J27" s="14"/>
      <c r="K27" s="14"/>
      <c r="L27" s="14"/>
      <c r="M27" s="50"/>
      <c r="N27" s="14"/>
      <c r="O27" s="28"/>
      <c r="P27" s="18"/>
      <c r="Q27" s="18"/>
      <c r="R27" s="18"/>
      <c r="S27" s="3"/>
      <c r="T27" s="18"/>
      <c r="U27" s="19"/>
      <c r="V27" s="3"/>
    </row>
    <row r="28" spans="1:22" ht="12.75" x14ac:dyDescent="0.2">
      <c r="A28" s="2"/>
      <c r="B28" s="95">
        <v>3</v>
      </c>
      <c r="C28" s="96"/>
      <c r="D28" s="103" t="s">
        <v>30</v>
      </c>
      <c r="E28" s="104"/>
      <c r="F28" s="105"/>
      <c r="G28" s="100"/>
      <c r="H28" s="100"/>
      <c r="I28" s="100"/>
      <c r="J28" s="100"/>
      <c r="K28" s="100"/>
      <c r="L28" s="100"/>
      <c r="M28" s="101" t="s">
        <v>59</v>
      </c>
      <c r="N28" s="100">
        <f t="shared" ref="N28" si="16">J28+K28</f>
        <v>0</v>
      </c>
      <c r="O28" s="102">
        <f>SUM(O29:O29)</f>
        <v>0</v>
      </c>
      <c r="P28" s="18"/>
      <c r="Q28" s="18"/>
      <c r="R28" s="18"/>
      <c r="S28" s="3"/>
      <c r="T28" s="18"/>
      <c r="U28" s="19"/>
      <c r="V28" s="3"/>
    </row>
    <row r="29" spans="1:22" ht="27" customHeight="1" x14ac:dyDescent="0.2">
      <c r="A29" s="2"/>
      <c r="B29" s="60" t="s">
        <v>26</v>
      </c>
      <c r="C29" s="64">
        <v>89977</v>
      </c>
      <c r="D29" s="126" t="s">
        <v>58</v>
      </c>
      <c r="E29" s="127"/>
      <c r="F29" s="61" t="s">
        <v>3</v>
      </c>
      <c r="G29" s="62">
        <v>140.35</v>
      </c>
      <c r="H29" s="62">
        <v>47.08</v>
      </c>
      <c r="I29" s="62">
        <v>23.2</v>
      </c>
      <c r="J29" s="62">
        <v>0</v>
      </c>
      <c r="K29" s="62">
        <v>0</v>
      </c>
      <c r="L29" s="62">
        <f t="shared" ref="L29" si="17">G29*J29</f>
        <v>0</v>
      </c>
      <c r="M29" s="62">
        <f>G29*K29</f>
        <v>0</v>
      </c>
      <c r="N29" s="62">
        <f t="shared" ref="N29" si="18">J29+K29</f>
        <v>0</v>
      </c>
      <c r="O29" s="63">
        <f>G29*N29</f>
        <v>0</v>
      </c>
      <c r="P29" s="18"/>
      <c r="Q29" s="18"/>
      <c r="R29" s="18"/>
      <c r="S29" s="3"/>
      <c r="T29" s="18"/>
      <c r="U29" s="19"/>
      <c r="V29" s="3"/>
    </row>
    <row r="30" spans="1:22" ht="12.75" x14ac:dyDescent="0.2">
      <c r="A30" s="2"/>
      <c r="B30" s="22"/>
      <c r="C30" s="39"/>
      <c r="D30" s="17"/>
      <c r="E30" s="27"/>
      <c r="F30" s="20"/>
      <c r="G30" s="14"/>
      <c r="H30" s="14"/>
      <c r="I30" s="14"/>
      <c r="J30" s="14"/>
      <c r="K30" s="14"/>
      <c r="L30" s="14"/>
      <c r="M30" s="14"/>
      <c r="N30" s="14"/>
      <c r="O30" s="28"/>
      <c r="P30" s="18"/>
      <c r="Q30" s="18"/>
      <c r="R30" s="18"/>
      <c r="S30" s="3"/>
      <c r="T30" s="18"/>
      <c r="U30" s="19"/>
      <c r="V30" s="3"/>
    </row>
    <row r="31" spans="1:22" ht="12.75" x14ac:dyDescent="0.2">
      <c r="A31" s="2"/>
      <c r="B31" s="95">
        <v>4</v>
      </c>
      <c r="C31" s="96"/>
      <c r="D31" s="103" t="s">
        <v>16</v>
      </c>
      <c r="E31" s="104"/>
      <c r="F31" s="105"/>
      <c r="G31" s="100"/>
      <c r="H31" s="100"/>
      <c r="I31" s="100"/>
      <c r="J31" s="100"/>
      <c r="K31" s="100"/>
      <c r="L31" s="100"/>
      <c r="M31" s="101" t="s">
        <v>60</v>
      </c>
      <c r="N31" s="100"/>
      <c r="O31" s="102">
        <f>SUM(O32:O44)</f>
        <v>0</v>
      </c>
      <c r="P31" s="18"/>
      <c r="Q31" s="18"/>
      <c r="R31" s="18"/>
      <c r="S31" s="3"/>
      <c r="T31" s="18"/>
      <c r="U31" s="19"/>
      <c r="V31" s="3"/>
    </row>
    <row r="32" spans="1:22" ht="12.75" x14ac:dyDescent="0.2">
      <c r="A32" s="13"/>
      <c r="B32" s="58" t="s">
        <v>125</v>
      </c>
      <c r="C32" s="54">
        <v>92719</v>
      </c>
      <c r="D32" s="124" t="s">
        <v>124</v>
      </c>
      <c r="E32" s="125"/>
      <c r="F32" s="55" t="s">
        <v>4</v>
      </c>
      <c r="G32" s="14">
        <v>1.57</v>
      </c>
      <c r="H32" s="14">
        <f>1185*0.9</f>
        <v>1066.5</v>
      </c>
      <c r="I32" s="14">
        <f>315*0.9</f>
        <v>283.5</v>
      </c>
      <c r="J32" s="14">
        <v>0</v>
      </c>
      <c r="K32" s="14">
        <v>0</v>
      </c>
      <c r="L32" s="14">
        <f t="shared" ref="L32:L33" si="19">G32*J32</f>
        <v>0</v>
      </c>
      <c r="M32" s="14">
        <f>G32*K32</f>
        <v>0</v>
      </c>
      <c r="N32" s="14">
        <f>J32+K32</f>
        <v>0</v>
      </c>
      <c r="O32" s="28">
        <f>G32*N32</f>
        <v>0</v>
      </c>
      <c r="P32" s="18"/>
      <c r="Q32" s="18"/>
      <c r="R32" s="18"/>
      <c r="S32" s="3"/>
      <c r="T32" s="18"/>
      <c r="U32" s="19"/>
      <c r="V32" s="3"/>
    </row>
    <row r="33" spans="1:22" ht="24" customHeight="1" x14ac:dyDescent="0.2">
      <c r="A33" s="13"/>
      <c r="B33" s="58" t="s">
        <v>126</v>
      </c>
      <c r="C33" s="54">
        <v>92427</v>
      </c>
      <c r="D33" s="126" t="s">
        <v>127</v>
      </c>
      <c r="E33" s="127"/>
      <c r="F33" s="20" t="s">
        <v>3</v>
      </c>
      <c r="G33" s="14">
        <v>22.5</v>
      </c>
      <c r="H33" s="14"/>
      <c r="I33" s="14"/>
      <c r="J33" s="14">
        <v>0</v>
      </c>
      <c r="K33" s="14">
        <v>0</v>
      </c>
      <c r="L33" s="14">
        <f t="shared" si="19"/>
        <v>0</v>
      </c>
      <c r="M33" s="14">
        <f t="shared" ref="M33" si="20">G33*K33</f>
        <v>0</v>
      </c>
      <c r="N33" s="14">
        <f t="shared" ref="N33" si="21">J33+K33</f>
        <v>0</v>
      </c>
      <c r="O33" s="28">
        <f t="shared" ref="O33" si="22">G33*N33</f>
        <v>0</v>
      </c>
      <c r="P33" s="18"/>
      <c r="Q33" s="18"/>
      <c r="R33" s="18"/>
      <c r="S33" s="3"/>
      <c r="T33" s="18"/>
      <c r="U33" s="19"/>
      <c r="V33" s="3"/>
    </row>
    <row r="34" spans="1:22" ht="12.75" x14ac:dyDescent="0.2">
      <c r="A34" s="13"/>
      <c r="B34" s="58" t="s">
        <v>131</v>
      </c>
      <c r="C34" s="54">
        <v>92775</v>
      </c>
      <c r="D34" s="126" t="s">
        <v>128</v>
      </c>
      <c r="E34" s="127"/>
      <c r="F34" s="20" t="s">
        <v>112</v>
      </c>
      <c r="G34" s="14">
        <v>62.18</v>
      </c>
      <c r="H34" s="14"/>
      <c r="I34" s="14"/>
      <c r="J34" s="14">
        <v>0</v>
      </c>
      <c r="K34" s="14">
        <v>0</v>
      </c>
      <c r="L34" s="14">
        <f t="shared" ref="L34" si="23">G34*J34</f>
        <v>0</v>
      </c>
      <c r="M34" s="14">
        <f t="shared" ref="M34" si="24">G34*K34</f>
        <v>0</v>
      </c>
      <c r="N34" s="14">
        <f t="shared" ref="N34" si="25">J34+K34</f>
        <v>0</v>
      </c>
      <c r="O34" s="28">
        <f t="shared" ref="O34" si="26">G34*N34</f>
        <v>0</v>
      </c>
      <c r="P34" s="18"/>
      <c r="Q34" s="18"/>
      <c r="R34" s="18"/>
      <c r="S34" s="3"/>
      <c r="T34" s="18"/>
      <c r="U34" s="19"/>
      <c r="V34" s="3"/>
    </row>
    <row r="35" spans="1:22" ht="12.75" x14ac:dyDescent="0.2">
      <c r="A35" s="13"/>
      <c r="B35" s="58" t="s">
        <v>132</v>
      </c>
      <c r="C35" s="54">
        <v>92778</v>
      </c>
      <c r="D35" s="126" t="s">
        <v>129</v>
      </c>
      <c r="E35" s="127"/>
      <c r="F35" s="20" t="s">
        <v>112</v>
      </c>
      <c r="G35" s="14">
        <v>167.33</v>
      </c>
      <c r="H35" s="14"/>
      <c r="I35" s="14"/>
      <c r="J35" s="14">
        <v>0</v>
      </c>
      <c r="K35" s="14">
        <v>0</v>
      </c>
      <c r="L35" s="14">
        <f t="shared" ref="L35:L39" si="27">G35*J35</f>
        <v>0</v>
      </c>
      <c r="M35" s="14">
        <f t="shared" ref="M35:M36" si="28">G35*K35</f>
        <v>0</v>
      </c>
      <c r="N35" s="14">
        <f t="shared" ref="N35:N36" si="29">J35+K35</f>
        <v>0</v>
      </c>
      <c r="O35" s="28">
        <f t="shared" ref="O35:O36" si="30">G35*N35</f>
        <v>0</v>
      </c>
      <c r="P35" s="18"/>
      <c r="Q35" s="18"/>
      <c r="R35" s="18"/>
      <c r="S35" s="3"/>
      <c r="T35" s="18"/>
      <c r="U35" s="19"/>
      <c r="V35" s="3"/>
    </row>
    <row r="36" spans="1:22" ht="12.75" x14ac:dyDescent="0.2">
      <c r="A36" s="13"/>
      <c r="B36" s="58" t="s">
        <v>133</v>
      </c>
      <c r="C36" s="54">
        <v>92779</v>
      </c>
      <c r="D36" s="126" t="s">
        <v>130</v>
      </c>
      <c r="E36" s="127"/>
      <c r="F36" s="20" t="s">
        <v>112</v>
      </c>
      <c r="G36" s="14">
        <v>50.4</v>
      </c>
      <c r="H36" s="14"/>
      <c r="I36" s="14"/>
      <c r="J36" s="14">
        <v>0</v>
      </c>
      <c r="K36" s="14">
        <v>0</v>
      </c>
      <c r="L36" s="14">
        <f t="shared" si="27"/>
        <v>0</v>
      </c>
      <c r="M36" s="14">
        <f t="shared" si="28"/>
        <v>0</v>
      </c>
      <c r="N36" s="14">
        <f t="shared" si="29"/>
        <v>0</v>
      </c>
      <c r="O36" s="28">
        <f t="shared" si="30"/>
        <v>0</v>
      </c>
      <c r="P36" s="18"/>
      <c r="Q36" s="18"/>
      <c r="R36" s="18"/>
      <c r="S36" s="3"/>
      <c r="T36" s="18"/>
      <c r="U36" s="19"/>
      <c r="V36" s="3"/>
    </row>
    <row r="37" spans="1:22" ht="12.75" x14ac:dyDescent="0.2">
      <c r="A37" s="13"/>
      <c r="B37" s="58" t="s">
        <v>135</v>
      </c>
      <c r="C37" s="54">
        <v>92723</v>
      </c>
      <c r="D37" s="124" t="s">
        <v>134</v>
      </c>
      <c r="E37" s="125"/>
      <c r="F37" s="55" t="s">
        <v>4</v>
      </c>
      <c r="G37" s="14">
        <v>1.53</v>
      </c>
      <c r="H37" s="14">
        <f>1185*0.9</f>
        <v>1066.5</v>
      </c>
      <c r="I37" s="14">
        <f>315*0.9</f>
        <v>283.5</v>
      </c>
      <c r="J37" s="14">
        <v>0</v>
      </c>
      <c r="K37" s="14">
        <v>0</v>
      </c>
      <c r="L37" s="14">
        <f t="shared" si="27"/>
        <v>0</v>
      </c>
      <c r="M37" s="14">
        <f>G37*K37</f>
        <v>0</v>
      </c>
      <c r="N37" s="14">
        <f>J37+K37</f>
        <v>0</v>
      </c>
      <c r="O37" s="28">
        <f>G37*N37</f>
        <v>0</v>
      </c>
      <c r="P37" s="18"/>
      <c r="Q37" s="18"/>
      <c r="R37" s="18"/>
      <c r="S37" s="3"/>
      <c r="T37" s="18"/>
      <c r="U37" s="19"/>
      <c r="V37" s="3"/>
    </row>
    <row r="38" spans="1:22" ht="12.75" x14ac:dyDescent="0.2">
      <c r="A38" s="13"/>
      <c r="B38" s="58" t="s">
        <v>137</v>
      </c>
      <c r="C38" s="54">
        <v>92463</v>
      </c>
      <c r="D38" s="126" t="s">
        <v>136</v>
      </c>
      <c r="E38" s="127"/>
      <c r="F38" s="20" t="s">
        <v>3</v>
      </c>
      <c r="G38" s="14">
        <v>22.81</v>
      </c>
      <c r="H38" s="14"/>
      <c r="I38" s="14"/>
      <c r="J38" s="14">
        <v>0</v>
      </c>
      <c r="K38" s="14">
        <v>0</v>
      </c>
      <c r="L38" s="14">
        <f t="shared" si="27"/>
        <v>0</v>
      </c>
      <c r="M38" s="14">
        <f t="shared" ref="M38:M41" si="31">G38*K38</f>
        <v>0</v>
      </c>
      <c r="N38" s="14">
        <f t="shared" ref="N38:N41" si="32">J38+K38</f>
        <v>0</v>
      </c>
      <c r="O38" s="28">
        <f t="shared" ref="O38:O41" si="33">G38*N38</f>
        <v>0</v>
      </c>
      <c r="P38" s="18"/>
      <c r="Q38" s="18"/>
      <c r="R38" s="18"/>
      <c r="S38" s="3"/>
      <c r="T38" s="18"/>
      <c r="U38" s="19"/>
      <c r="V38" s="3"/>
    </row>
    <row r="39" spans="1:22" ht="12.75" x14ac:dyDescent="0.2">
      <c r="A39" s="13"/>
      <c r="B39" s="58" t="s">
        <v>138</v>
      </c>
      <c r="C39" s="54">
        <v>92775</v>
      </c>
      <c r="D39" s="126" t="s">
        <v>128</v>
      </c>
      <c r="E39" s="127"/>
      <c r="F39" s="20" t="s">
        <v>112</v>
      </c>
      <c r="G39" s="14">
        <v>52.75</v>
      </c>
      <c r="H39" s="14"/>
      <c r="I39" s="14"/>
      <c r="J39" s="14">
        <f t="shared" ref="J39:K41" si="34">J34</f>
        <v>0</v>
      </c>
      <c r="K39" s="14">
        <f t="shared" si="34"/>
        <v>0</v>
      </c>
      <c r="L39" s="14">
        <f t="shared" si="27"/>
        <v>0</v>
      </c>
      <c r="M39" s="14">
        <f t="shared" si="31"/>
        <v>0</v>
      </c>
      <c r="N39" s="14">
        <f t="shared" si="32"/>
        <v>0</v>
      </c>
      <c r="O39" s="28">
        <f t="shared" si="33"/>
        <v>0</v>
      </c>
      <c r="P39" s="18"/>
      <c r="Q39" s="18"/>
      <c r="R39" s="18"/>
      <c r="S39" s="3"/>
      <c r="T39" s="18"/>
      <c r="U39" s="19"/>
      <c r="V39" s="3"/>
    </row>
    <row r="40" spans="1:22" ht="12.75" x14ac:dyDescent="0.2">
      <c r="A40" s="13"/>
      <c r="B40" s="58" t="s">
        <v>139</v>
      </c>
      <c r="C40" s="54">
        <v>92778</v>
      </c>
      <c r="D40" s="126" t="s">
        <v>129</v>
      </c>
      <c r="E40" s="127"/>
      <c r="F40" s="20" t="s">
        <v>112</v>
      </c>
      <c r="G40" s="14">
        <v>150.62</v>
      </c>
      <c r="H40" s="14"/>
      <c r="I40" s="14"/>
      <c r="J40" s="14">
        <f t="shared" si="34"/>
        <v>0</v>
      </c>
      <c r="K40" s="14">
        <f t="shared" si="34"/>
        <v>0</v>
      </c>
      <c r="L40" s="14">
        <f t="shared" ref="L40:L41" si="35">G40*J40</f>
        <v>0</v>
      </c>
      <c r="M40" s="14">
        <f t="shared" si="31"/>
        <v>0</v>
      </c>
      <c r="N40" s="14">
        <f t="shared" si="32"/>
        <v>0</v>
      </c>
      <c r="O40" s="28">
        <f t="shared" si="33"/>
        <v>0</v>
      </c>
      <c r="P40" s="18"/>
      <c r="Q40" s="18"/>
      <c r="R40" s="18"/>
      <c r="S40" s="3"/>
      <c r="T40" s="18"/>
      <c r="U40" s="19"/>
      <c r="V40" s="3"/>
    </row>
    <row r="41" spans="1:22" ht="12.75" x14ac:dyDescent="0.2">
      <c r="A41" s="13"/>
      <c r="B41" s="58" t="s">
        <v>140</v>
      </c>
      <c r="C41" s="54">
        <v>92779</v>
      </c>
      <c r="D41" s="126" t="s">
        <v>130</v>
      </c>
      <c r="E41" s="127"/>
      <c r="F41" s="20" t="s">
        <v>112</v>
      </c>
      <c r="G41" s="14">
        <v>47.57</v>
      </c>
      <c r="H41" s="14"/>
      <c r="I41" s="14"/>
      <c r="J41" s="14">
        <f t="shared" si="34"/>
        <v>0</v>
      </c>
      <c r="K41" s="14">
        <f t="shared" si="34"/>
        <v>0</v>
      </c>
      <c r="L41" s="14">
        <f t="shared" si="35"/>
        <v>0</v>
      </c>
      <c r="M41" s="14">
        <f t="shared" si="31"/>
        <v>0</v>
      </c>
      <c r="N41" s="14">
        <f t="shared" si="32"/>
        <v>0</v>
      </c>
      <c r="O41" s="28">
        <f t="shared" si="33"/>
        <v>0</v>
      </c>
      <c r="P41" s="18"/>
      <c r="Q41" s="18"/>
      <c r="R41" s="18"/>
      <c r="S41" s="3"/>
      <c r="T41" s="18"/>
      <c r="U41" s="19"/>
      <c r="V41" s="3"/>
    </row>
    <row r="42" spans="1:22" ht="12.75" x14ac:dyDescent="0.2">
      <c r="A42" s="2"/>
      <c r="B42" s="58" t="s">
        <v>161</v>
      </c>
      <c r="C42" s="54" t="s">
        <v>117</v>
      </c>
      <c r="D42" s="119" t="s">
        <v>151</v>
      </c>
      <c r="E42" s="128"/>
      <c r="F42" s="55" t="s">
        <v>3</v>
      </c>
      <c r="G42" s="14">
        <v>54.15</v>
      </c>
      <c r="H42" s="14">
        <f>1350*0.9</f>
        <v>1215</v>
      </c>
      <c r="I42" s="14">
        <f>315*0.9</f>
        <v>283.5</v>
      </c>
      <c r="J42" s="14">
        <v>0</v>
      </c>
      <c r="K42" s="14">
        <v>0</v>
      </c>
      <c r="L42" s="14">
        <f t="shared" ref="L42" si="36">G42*J42</f>
        <v>0</v>
      </c>
      <c r="M42" s="14">
        <f>G42*K42</f>
        <v>0</v>
      </c>
      <c r="N42" s="14">
        <f>J42+K42</f>
        <v>0</v>
      </c>
      <c r="O42" s="28">
        <f>G42*N42</f>
        <v>0</v>
      </c>
      <c r="P42" s="18"/>
      <c r="Q42" s="18"/>
      <c r="R42" s="18"/>
    </row>
    <row r="43" spans="1:22" ht="12.75" x14ac:dyDescent="0.2">
      <c r="A43" s="2"/>
      <c r="B43" s="58" t="s">
        <v>118</v>
      </c>
      <c r="C43" s="54">
        <v>93184</v>
      </c>
      <c r="D43" s="119" t="s">
        <v>163</v>
      </c>
      <c r="E43" s="120"/>
      <c r="F43" s="55" t="s">
        <v>1</v>
      </c>
      <c r="G43" s="14">
        <v>10.6</v>
      </c>
      <c r="H43" s="14"/>
      <c r="I43" s="14"/>
      <c r="J43" s="14">
        <v>0</v>
      </c>
      <c r="K43" s="14">
        <v>0</v>
      </c>
      <c r="L43" s="14">
        <f t="shared" ref="L43" si="37">G43*J43</f>
        <v>0</v>
      </c>
      <c r="M43" s="14">
        <f>G43*K43</f>
        <v>0</v>
      </c>
      <c r="N43" s="14">
        <f>J43+K43</f>
        <v>0</v>
      </c>
      <c r="O43" s="28">
        <f>G43*N43</f>
        <v>0</v>
      </c>
      <c r="P43" s="18"/>
      <c r="Q43" s="18"/>
      <c r="R43" s="18"/>
    </row>
    <row r="44" spans="1:22" ht="12.75" x14ac:dyDescent="0.2">
      <c r="A44" s="2"/>
      <c r="B44" s="58" t="s">
        <v>164</v>
      </c>
      <c r="C44" s="54">
        <v>93182</v>
      </c>
      <c r="D44" s="119" t="s">
        <v>162</v>
      </c>
      <c r="E44" s="120"/>
      <c r="F44" s="55" t="s">
        <v>1</v>
      </c>
      <c r="G44" s="14">
        <v>6</v>
      </c>
      <c r="H44" s="14"/>
      <c r="I44" s="14"/>
      <c r="J44" s="14">
        <v>0</v>
      </c>
      <c r="K44" s="14">
        <v>0</v>
      </c>
      <c r="L44" s="14">
        <f t="shared" ref="L44" si="38">G44*J44</f>
        <v>0</v>
      </c>
      <c r="M44" s="14">
        <f>G44*K44</f>
        <v>0</v>
      </c>
      <c r="N44" s="14">
        <f>J44+K44</f>
        <v>0</v>
      </c>
      <c r="O44" s="28">
        <f>G44*N44</f>
        <v>0</v>
      </c>
      <c r="P44" s="18"/>
      <c r="Q44" s="18"/>
      <c r="R44" s="18"/>
    </row>
    <row r="45" spans="1:22" ht="12.75" x14ac:dyDescent="0.2">
      <c r="A45" s="2"/>
      <c r="B45" s="32"/>
      <c r="C45" s="40"/>
      <c r="D45" s="45"/>
      <c r="E45" s="117"/>
      <c r="F45" s="29"/>
      <c r="G45" s="14"/>
      <c r="H45" s="14"/>
      <c r="I45" s="14"/>
      <c r="J45" s="14"/>
      <c r="K45" s="14"/>
      <c r="L45" s="14"/>
      <c r="M45" s="14"/>
      <c r="N45" s="14"/>
      <c r="O45" s="28"/>
      <c r="P45" s="18"/>
      <c r="Q45" s="18"/>
      <c r="R45" s="18"/>
    </row>
    <row r="46" spans="1:22" ht="12.75" x14ac:dyDescent="0.2">
      <c r="A46" s="2"/>
      <c r="B46" s="95">
        <v>5</v>
      </c>
      <c r="C46" s="96"/>
      <c r="D46" s="97" t="s">
        <v>17</v>
      </c>
      <c r="E46" s="98"/>
      <c r="F46" s="99"/>
      <c r="G46" s="100"/>
      <c r="H46" s="100"/>
      <c r="I46" s="100"/>
      <c r="J46" s="100"/>
      <c r="K46" s="100"/>
      <c r="L46" s="100"/>
      <c r="M46" s="101" t="s">
        <v>61</v>
      </c>
      <c r="N46" s="100"/>
      <c r="O46" s="102">
        <f>SUM(O47:O50)</f>
        <v>0</v>
      </c>
      <c r="P46" s="18"/>
      <c r="Q46" s="18"/>
      <c r="R46" s="18"/>
    </row>
    <row r="47" spans="1:22" ht="12.75" x14ac:dyDescent="0.2">
      <c r="A47" s="2"/>
      <c r="B47" s="56" t="s">
        <v>165</v>
      </c>
      <c r="C47" s="41">
        <v>92566</v>
      </c>
      <c r="D47" s="51" t="s">
        <v>143</v>
      </c>
      <c r="E47" s="27"/>
      <c r="F47" s="55" t="s">
        <v>3</v>
      </c>
      <c r="G47" s="14">
        <v>80.319999999999993</v>
      </c>
      <c r="H47" s="14"/>
      <c r="I47" s="14"/>
      <c r="J47" s="14">
        <v>0</v>
      </c>
      <c r="K47" s="14">
        <v>0</v>
      </c>
      <c r="L47" s="14">
        <f>G47*J47</f>
        <v>0</v>
      </c>
      <c r="M47" s="14">
        <f>G47*K47</f>
        <v>0</v>
      </c>
      <c r="N47" s="14">
        <f>J47+K47</f>
        <v>0</v>
      </c>
      <c r="O47" s="28">
        <f>G47*N47</f>
        <v>0</v>
      </c>
      <c r="P47" s="18"/>
      <c r="Q47" s="18"/>
      <c r="R47" s="18"/>
    </row>
    <row r="48" spans="1:22" ht="12.75" x14ac:dyDescent="0.2">
      <c r="A48" s="2"/>
      <c r="B48" s="56" t="s">
        <v>142</v>
      </c>
      <c r="C48" s="41">
        <v>94207</v>
      </c>
      <c r="D48" s="53" t="s">
        <v>185</v>
      </c>
      <c r="E48" s="27"/>
      <c r="F48" s="55" t="s">
        <v>3</v>
      </c>
      <c r="G48" s="14">
        <v>84.37</v>
      </c>
      <c r="H48" s="14"/>
      <c r="I48" s="14"/>
      <c r="J48" s="14">
        <v>0</v>
      </c>
      <c r="K48" s="14">
        <v>0</v>
      </c>
      <c r="L48" s="14">
        <f t="shared" ref="L48:L49" si="39">G48*J48</f>
        <v>0</v>
      </c>
      <c r="M48" s="14">
        <f t="shared" ref="M48:M49" si="40">G48*K48</f>
        <v>0</v>
      </c>
      <c r="N48" s="14">
        <f t="shared" ref="N48:N49" si="41">J48+K48</f>
        <v>0</v>
      </c>
      <c r="O48" s="28">
        <f t="shared" ref="O48:O49" si="42">G48*N48</f>
        <v>0</v>
      </c>
      <c r="P48" s="18"/>
      <c r="Q48" s="18"/>
      <c r="R48" s="18"/>
    </row>
    <row r="49" spans="1:18" ht="12.75" x14ac:dyDescent="0.2">
      <c r="A49" s="2"/>
      <c r="B49" s="56" t="s">
        <v>69</v>
      </c>
      <c r="C49" s="67">
        <v>102233</v>
      </c>
      <c r="D49" s="119" t="s">
        <v>166</v>
      </c>
      <c r="E49" s="120"/>
      <c r="F49" s="55" t="s">
        <v>3</v>
      </c>
      <c r="G49" s="14">
        <v>80.319999999999993</v>
      </c>
      <c r="H49" s="14"/>
      <c r="I49" s="14"/>
      <c r="J49" s="14">
        <v>0</v>
      </c>
      <c r="K49" s="14">
        <v>0</v>
      </c>
      <c r="L49" s="14">
        <f t="shared" si="39"/>
        <v>0</v>
      </c>
      <c r="M49" s="14">
        <f t="shared" si="40"/>
        <v>0</v>
      </c>
      <c r="N49" s="14">
        <f t="shared" si="41"/>
        <v>0</v>
      </c>
      <c r="O49" s="28">
        <f t="shared" si="42"/>
        <v>0</v>
      </c>
      <c r="P49" s="18"/>
      <c r="Q49" s="18"/>
      <c r="R49" s="18"/>
    </row>
    <row r="50" spans="1:18" ht="12.75" x14ac:dyDescent="0.2">
      <c r="A50" s="65"/>
      <c r="B50" s="56" t="s">
        <v>79</v>
      </c>
      <c r="C50" s="75">
        <v>94228</v>
      </c>
      <c r="D50" s="114" t="s">
        <v>37</v>
      </c>
      <c r="E50" s="115"/>
      <c r="F50" s="55" t="s">
        <v>1</v>
      </c>
      <c r="G50" s="50">
        <v>11.04</v>
      </c>
      <c r="H50" s="50"/>
      <c r="I50" s="50"/>
      <c r="J50" s="50">
        <v>0</v>
      </c>
      <c r="K50" s="50">
        <v>0</v>
      </c>
      <c r="L50" s="14">
        <f t="shared" ref="L50" si="43">G50*J50</f>
        <v>0</v>
      </c>
      <c r="M50" s="14">
        <f t="shared" ref="M50" si="44">G50*K50</f>
        <v>0</v>
      </c>
      <c r="N50" s="14">
        <f t="shared" ref="N50" si="45">J50+K50</f>
        <v>0</v>
      </c>
      <c r="O50" s="28">
        <f t="shared" ref="O50" si="46">G50*N50</f>
        <v>0</v>
      </c>
      <c r="P50" s="66"/>
      <c r="Q50" s="66"/>
      <c r="R50" s="66"/>
    </row>
    <row r="51" spans="1:18" ht="12.75" x14ac:dyDescent="0.2">
      <c r="A51" s="2"/>
      <c r="B51" s="59"/>
      <c r="C51" s="39"/>
      <c r="D51" s="73"/>
      <c r="E51" s="74"/>
      <c r="F51" s="70"/>
      <c r="G51" s="71"/>
      <c r="H51" s="71"/>
      <c r="I51" s="71"/>
      <c r="J51" s="71"/>
      <c r="K51" s="71"/>
      <c r="L51" s="71"/>
      <c r="M51" s="71"/>
      <c r="N51" s="71"/>
      <c r="O51" s="72"/>
      <c r="P51" s="18"/>
      <c r="Q51" s="18"/>
      <c r="R51" s="18"/>
    </row>
    <row r="52" spans="1:18" ht="12.75" x14ac:dyDescent="0.2">
      <c r="A52" s="2"/>
      <c r="B52" s="95">
        <v>6</v>
      </c>
      <c r="C52" s="96"/>
      <c r="D52" s="103" t="s">
        <v>31</v>
      </c>
      <c r="E52" s="104"/>
      <c r="F52" s="99"/>
      <c r="G52" s="100"/>
      <c r="H52" s="100"/>
      <c r="I52" s="100"/>
      <c r="J52" s="100"/>
      <c r="K52" s="100"/>
      <c r="L52" s="100"/>
      <c r="M52" s="101" t="s">
        <v>63</v>
      </c>
      <c r="N52" s="100"/>
      <c r="O52" s="102">
        <f>SUM(O53:O59)</f>
        <v>0</v>
      </c>
      <c r="P52" s="18"/>
      <c r="Q52" s="18"/>
      <c r="R52" s="18"/>
    </row>
    <row r="53" spans="1:18" ht="12.75" x14ac:dyDescent="0.2">
      <c r="A53" s="2"/>
      <c r="B53" s="56" t="s">
        <v>39</v>
      </c>
      <c r="C53" s="91" t="s">
        <v>68</v>
      </c>
      <c r="D53" s="51" t="s">
        <v>62</v>
      </c>
      <c r="E53" s="27"/>
      <c r="F53" s="55" t="s">
        <v>4</v>
      </c>
      <c r="G53" s="14">
        <v>2.2000000000000002</v>
      </c>
      <c r="H53" s="14"/>
      <c r="I53" s="14"/>
      <c r="J53" s="14">
        <v>0</v>
      </c>
      <c r="K53" s="14">
        <v>0</v>
      </c>
      <c r="L53" s="14">
        <f t="shared" ref="L53:L54" si="47">G53*J53</f>
        <v>0</v>
      </c>
      <c r="M53" s="14">
        <f t="shared" ref="M53:M54" si="48">G53*K53</f>
        <v>0</v>
      </c>
      <c r="N53" s="14">
        <f t="shared" ref="N53:N54" si="49">J53+K53</f>
        <v>0</v>
      </c>
      <c r="O53" s="28">
        <f t="shared" ref="O53:O54" si="50">G53*N53</f>
        <v>0</v>
      </c>
      <c r="P53" s="18"/>
      <c r="Q53" s="18"/>
      <c r="R53" s="18"/>
    </row>
    <row r="54" spans="1:18" ht="12.75" x14ac:dyDescent="0.2">
      <c r="A54" s="2"/>
      <c r="B54" s="56" t="s">
        <v>40</v>
      </c>
      <c r="C54" s="91" t="s">
        <v>81</v>
      </c>
      <c r="D54" s="51" t="s">
        <v>82</v>
      </c>
      <c r="E54" s="27"/>
      <c r="F54" s="55" t="s">
        <v>4</v>
      </c>
      <c r="G54" s="14">
        <v>2.19</v>
      </c>
      <c r="H54" s="14"/>
      <c r="I54" s="14"/>
      <c r="J54" s="14">
        <v>0</v>
      </c>
      <c r="K54" s="14">
        <v>0</v>
      </c>
      <c r="L54" s="14">
        <f t="shared" si="47"/>
        <v>0</v>
      </c>
      <c r="M54" s="14">
        <f t="shared" si="48"/>
        <v>0</v>
      </c>
      <c r="N54" s="14">
        <f t="shared" si="49"/>
        <v>0</v>
      </c>
      <c r="O54" s="28">
        <f t="shared" si="50"/>
        <v>0</v>
      </c>
      <c r="P54" s="18"/>
      <c r="Q54" s="18"/>
      <c r="R54" s="18"/>
    </row>
    <row r="55" spans="1:18" ht="12.75" x14ac:dyDescent="0.2">
      <c r="A55" s="2"/>
      <c r="B55" s="56" t="s">
        <v>80</v>
      </c>
      <c r="C55" s="91">
        <v>92874</v>
      </c>
      <c r="D55" s="51" t="s">
        <v>70</v>
      </c>
      <c r="E55" s="27"/>
      <c r="F55" s="55" t="s">
        <v>4</v>
      </c>
      <c r="G55" s="14">
        <v>2.19</v>
      </c>
      <c r="H55" s="14"/>
      <c r="I55" s="14"/>
      <c r="J55" s="14">
        <v>0</v>
      </c>
      <c r="K55" s="14">
        <v>0</v>
      </c>
      <c r="L55" s="14">
        <f t="shared" ref="L55" si="51">G55*J55</f>
        <v>0</v>
      </c>
      <c r="M55" s="14">
        <f t="shared" ref="M55" si="52">G55*K55</f>
        <v>0</v>
      </c>
      <c r="N55" s="14">
        <f t="shared" ref="N55" si="53">J55+K55</f>
        <v>0</v>
      </c>
      <c r="O55" s="28">
        <f t="shared" ref="O55" si="54">G55*N55</f>
        <v>0</v>
      </c>
      <c r="P55" s="18"/>
      <c r="Q55" s="18"/>
      <c r="R55" s="18"/>
    </row>
    <row r="56" spans="1:18" ht="12.75" x14ac:dyDescent="0.2">
      <c r="A56" s="2"/>
      <c r="B56" s="56" t="s">
        <v>84</v>
      </c>
      <c r="C56" s="54">
        <v>87620</v>
      </c>
      <c r="D56" s="51" t="s">
        <v>83</v>
      </c>
      <c r="E56" s="27"/>
      <c r="F56" s="55" t="s">
        <v>3</v>
      </c>
      <c r="G56" s="14">
        <v>43.95</v>
      </c>
      <c r="H56" s="14"/>
      <c r="I56" s="14"/>
      <c r="J56" s="14">
        <v>0</v>
      </c>
      <c r="K56" s="14">
        <v>0</v>
      </c>
      <c r="L56" s="14">
        <f t="shared" ref="L56:L57" si="55">G56*J56</f>
        <v>0</v>
      </c>
      <c r="M56" s="14">
        <f t="shared" ref="M56:M57" si="56">G56*K56</f>
        <v>0</v>
      </c>
      <c r="N56" s="14">
        <f t="shared" ref="N56:N57" si="57">J56+K56</f>
        <v>0</v>
      </c>
      <c r="O56" s="28">
        <f t="shared" ref="O56:O57" si="58">G56*N56</f>
        <v>0</v>
      </c>
      <c r="P56" s="18"/>
      <c r="Q56" s="18"/>
      <c r="R56" s="18"/>
    </row>
    <row r="57" spans="1:18" ht="12.75" x14ac:dyDescent="0.2">
      <c r="A57" s="2"/>
      <c r="B57" s="56" t="s">
        <v>85</v>
      </c>
      <c r="C57" s="54">
        <v>87263</v>
      </c>
      <c r="D57" s="51" t="s">
        <v>119</v>
      </c>
      <c r="E57" s="27"/>
      <c r="F57" s="55" t="s">
        <v>3</v>
      </c>
      <c r="G57" s="14">
        <v>45.7</v>
      </c>
      <c r="H57" s="14"/>
      <c r="I57" s="14"/>
      <c r="J57" s="14">
        <v>0</v>
      </c>
      <c r="K57" s="14">
        <v>0</v>
      </c>
      <c r="L57" s="14">
        <f t="shared" si="55"/>
        <v>0</v>
      </c>
      <c r="M57" s="14">
        <f t="shared" si="56"/>
        <v>0</v>
      </c>
      <c r="N57" s="14">
        <f t="shared" si="57"/>
        <v>0</v>
      </c>
      <c r="O57" s="28">
        <f t="shared" si="58"/>
        <v>0</v>
      </c>
      <c r="P57" s="18"/>
      <c r="Q57" s="18"/>
      <c r="R57" s="18"/>
    </row>
    <row r="58" spans="1:18" ht="12.75" x14ac:dyDescent="0.2">
      <c r="A58" s="2"/>
      <c r="B58" s="56" t="s">
        <v>86</v>
      </c>
      <c r="C58" s="54">
        <v>88650</v>
      </c>
      <c r="D58" s="51" t="s">
        <v>120</v>
      </c>
      <c r="E58" s="27"/>
      <c r="F58" s="55" t="s">
        <v>1</v>
      </c>
      <c r="G58" s="14">
        <v>14.7</v>
      </c>
      <c r="H58" s="14"/>
      <c r="I58" s="14"/>
      <c r="J58" s="14">
        <v>0</v>
      </c>
      <c r="K58" s="14">
        <v>0</v>
      </c>
      <c r="L58" s="14">
        <f t="shared" ref="L58:L59" si="59">G58*J58</f>
        <v>0</v>
      </c>
      <c r="M58" s="14">
        <f t="shared" ref="M58:M59" si="60">G58*K58</f>
        <v>0</v>
      </c>
      <c r="N58" s="14">
        <f t="shared" ref="N58:N59" si="61">J58+K58</f>
        <v>0</v>
      </c>
      <c r="O58" s="28">
        <f t="shared" ref="O58:O59" si="62">G58*N58</f>
        <v>0</v>
      </c>
      <c r="P58" s="18"/>
      <c r="Q58" s="18"/>
      <c r="R58" s="18"/>
    </row>
    <row r="59" spans="1:18" ht="12.75" x14ac:dyDescent="0.2">
      <c r="A59" s="2"/>
      <c r="B59" s="34" t="s">
        <v>87</v>
      </c>
      <c r="C59" s="42">
        <v>98689</v>
      </c>
      <c r="D59" s="51" t="s">
        <v>88</v>
      </c>
      <c r="E59" s="27"/>
      <c r="F59" s="55" t="s">
        <v>1</v>
      </c>
      <c r="G59" s="14">
        <v>10.6</v>
      </c>
      <c r="H59" s="14"/>
      <c r="I59" s="14"/>
      <c r="J59" s="14">
        <v>0</v>
      </c>
      <c r="K59" s="14">
        <v>0</v>
      </c>
      <c r="L59" s="14">
        <f t="shared" si="59"/>
        <v>0</v>
      </c>
      <c r="M59" s="14">
        <f t="shared" si="60"/>
        <v>0</v>
      </c>
      <c r="N59" s="14">
        <f t="shared" si="61"/>
        <v>0</v>
      </c>
      <c r="O59" s="28">
        <f t="shared" si="62"/>
        <v>0</v>
      </c>
      <c r="P59" s="18"/>
      <c r="Q59" s="18"/>
      <c r="R59" s="18"/>
    </row>
    <row r="60" spans="1:18" ht="12.75" x14ac:dyDescent="0.2">
      <c r="A60" s="2"/>
      <c r="B60" s="34"/>
      <c r="C60" s="42"/>
      <c r="D60" s="51"/>
      <c r="E60" s="27"/>
      <c r="F60" s="55"/>
      <c r="G60" s="14"/>
      <c r="H60" s="14"/>
      <c r="I60" s="14"/>
      <c r="J60" s="14"/>
      <c r="K60" s="14"/>
      <c r="L60" s="14"/>
      <c r="M60" s="14"/>
      <c r="N60" s="14"/>
      <c r="O60" s="28"/>
      <c r="P60" s="18"/>
      <c r="Q60" s="18"/>
      <c r="R60" s="18"/>
    </row>
    <row r="61" spans="1:18" ht="12.75" x14ac:dyDescent="0.2">
      <c r="A61" s="2"/>
      <c r="B61" s="95">
        <v>7</v>
      </c>
      <c r="C61" s="110"/>
      <c r="D61" s="103" t="s">
        <v>32</v>
      </c>
      <c r="E61" s="104"/>
      <c r="F61" s="99"/>
      <c r="G61" s="100"/>
      <c r="H61" s="100"/>
      <c r="I61" s="100"/>
      <c r="J61" s="100"/>
      <c r="K61" s="100"/>
      <c r="L61" s="100"/>
      <c r="M61" s="101" t="s">
        <v>64</v>
      </c>
      <c r="N61" s="100"/>
      <c r="O61" s="102">
        <f>SUM(O62:O66)</f>
        <v>0</v>
      </c>
      <c r="P61" s="18"/>
      <c r="Q61" s="18"/>
      <c r="R61" s="18"/>
    </row>
    <row r="62" spans="1:18" ht="12.75" x14ac:dyDescent="0.2">
      <c r="A62" s="2"/>
      <c r="B62" s="56" t="s">
        <v>27</v>
      </c>
      <c r="C62" s="42">
        <v>87879</v>
      </c>
      <c r="D62" s="51" t="s">
        <v>38</v>
      </c>
      <c r="E62" s="27"/>
      <c r="F62" s="55" t="s">
        <v>3</v>
      </c>
      <c r="G62" s="14">
        <v>325.8</v>
      </c>
      <c r="H62" s="14"/>
      <c r="I62" s="14"/>
      <c r="J62" s="14">
        <v>0</v>
      </c>
      <c r="K62" s="14">
        <v>0</v>
      </c>
      <c r="L62" s="14">
        <f t="shared" ref="L62:L63" si="63">G62*J62</f>
        <v>0</v>
      </c>
      <c r="M62" s="14">
        <f t="shared" ref="M62:M63" si="64">G62*K62</f>
        <v>0</v>
      </c>
      <c r="N62" s="14">
        <f t="shared" ref="N62:N63" si="65">J62+K62</f>
        <v>0</v>
      </c>
      <c r="O62" s="28">
        <f t="shared" ref="O62:O63" si="66">G62*N62</f>
        <v>0</v>
      </c>
      <c r="P62" s="18"/>
      <c r="Q62" s="18"/>
      <c r="R62" s="18"/>
    </row>
    <row r="63" spans="1:18" ht="12.75" x14ac:dyDescent="0.2">
      <c r="A63" s="2"/>
      <c r="B63" s="56" t="s">
        <v>144</v>
      </c>
      <c r="C63" s="42">
        <v>89173</v>
      </c>
      <c r="D63" s="51" t="s">
        <v>145</v>
      </c>
      <c r="E63" s="27"/>
      <c r="F63" s="55" t="s">
        <v>3</v>
      </c>
      <c r="G63" s="14">
        <v>228.9</v>
      </c>
      <c r="H63" s="14"/>
      <c r="I63" s="14"/>
      <c r="J63" s="14">
        <v>0</v>
      </c>
      <c r="K63" s="14">
        <v>0</v>
      </c>
      <c r="L63" s="14">
        <f t="shared" si="63"/>
        <v>0</v>
      </c>
      <c r="M63" s="14">
        <f t="shared" si="64"/>
        <v>0</v>
      </c>
      <c r="N63" s="14">
        <f t="shared" si="65"/>
        <v>0</v>
      </c>
      <c r="O63" s="28">
        <f t="shared" si="66"/>
        <v>0</v>
      </c>
      <c r="P63" s="18"/>
      <c r="Q63" s="18"/>
      <c r="R63" s="18"/>
    </row>
    <row r="64" spans="1:18" ht="12.75" x14ac:dyDescent="0.2">
      <c r="A64" s="2"/>
      <c r="B64" s="56" t="s">
        <v>147</v>
      </c>
      <c r="C64" s="42">
        <v>87792</v>
      </c>
      <c r="D64" s="51" t="s">
        <v>146</v>
      </c>
      <c r="E64" s="27"/>
      <c r="F64" s="55" t="s">
        <v>3</v>
      </c>
      <c r="G64" s="14">
        <v>96.9</v>
      </c>
      <c r="H64" s="14"/>
      <c r="I64" s="14"/>
      <c r="J64" s="14">
        <v>0</v>
      </c>
      <c r="K64" s="14">
        <v>0</v>
      </c>
      <c r="L64" s="14">
        <f t="shared" ref="L64:L65" si="67">G64*J64</f>
        <v>0</v>
      </c>
      <c r="M64" s="14">
        <f t="shared" ref="M64:M65" si="68">G64*K64</f>
        <v>0</v>
      </c>
      <c r="N64" s="14">
        <f t="shared" ref="N64:N65" si="69">J64+K64</f>
        <v>0</v>
      </c>
      <c r="O64" s="28">
        <f t="shared" ref="O64:O65" si="70">G64*N64</f>
        <v>0</v>
      </c>
      <c r="P64" s="18"/>
      <c r="Q64" s="18"/>
      <c r="R64" s="18"/>
    </row>
    <row r="65" spans="1:18" ht="12.75" x14ac:dyDescent="0.2">
      <c r="A65" s="2"/>
      <c r="B65" s="56" t="s">
        <v>34</v>
      </c>
      <c r="C65" s="42" t="s">
        <v>186</v>
      </c>
      <c r="D65" s="51" t="s">
        <v>187</v>
      </c>
      <c r="E65" s="27"/>
      <c r="F65" s="55" t="s">
        <v>3</v>
      </c>
      <c r="G65" s="14">
        <v>180.54</v>
      </c>
      <c r="H65" s="14"/>
      <c r="I65" s="14"/>
      <c r="J65" s="14">
        <v>0</v>
      </c>
      <c r="K65" s="14">
        <v>0</v>
      </c>
      <c r="L65" s="14">
        <f t="shared" si="67"/>
        <v>0</v>
      </c>
      <c r="M65" s="14">
        <f t="shared" si="68"/>
        <v>0</v>
      </c>
      <c r="N65" s="14">
        <f t="shared" si="69"/>
        <v>0</v>
      </c>
      <c r="O65" s="28">
        <f t="shared" si="70"/>
        <v>0</v>
      </c>
      <c r="P65" s="18"/>
      <c r="Q65" s="18"/>
      <c r="R65" s="18"/>
    </row>
    <row r="66" spans="1:18" ht="12.75" x14ac:dyDescent="0.2">
      <c r="A66" s="2"/>
      <c r="B66" s="56" t="s">
        <v>188</v>
      </c>
      <c r="C66" s="42">
        <v>87273</v>
      </c>
      <c r="D66" s="51" t="s">
        <v>121</v>
      </c>
      <c r="E66" s="27"/>
      <c r="F66" s="55" t="s">
        <v>3</v>
      </c>
      <c r="G66" s="14">
        <v>145.26</v>
      </c>
      <c r="H66" s="14"/>
      <c r="I66" s="14"/>
      <c r="J66" s="14">
        <v>0</v>
      </c>
      <c r="K66" s="14">
        <v>0</v>
      </c>
      <c r="L66" s="14">
        <f t="shared" ref="L66" si="71">G66*J66</f>
        <v>0</v>
      </c>
      <c r="M66" s="14">
        <f t="shared" ref="M66" si="72">G66*K66</f>
        <v>0</v>
      </c>
      <c r="N66" s="14">
        <f t="shared" ref="N66" si="73">J66+K66</f>
        <v>0</v>
      </c>
      <c r="O66" s="28">
        <f t="shared" ref="O66" si="74">G66*N66</f>
        <v>0</v>
      </c>
      <c r="P66" s="18"/>
      <c r="Q66" s="18"/>
      <c r="R66" s="18"/>
    </row>
    <row r="67" spans="1:18" ht="12.75" x14ac:dyDescent="0.2">
      <c r="A67" s="2"/>
      <c r="B67" s="34"/>
      <c r="C67" s="42"/>
      <c r="D67" s="68"/>
      <c r="E67" s="69"/>
      <c r="F67" s="70"/>
      <c r="G67" s="71"/>
      <c r="H67" s="71"/>
      <c r="I67" s="71"/>
      <c r="J67" s="71"/>
      <c r="K67" s="71"/>
      <c r="L67" s="71"/>
      <c r="M67" s="71"/>
      <c r="N67" s="71"/>
      <c r="O67" s="72"/>
      <c r="P67" s="18"/>
      <c r="Q67" s="18"/>
      <c r="R67" s="18"/>
    </row>
    <row r="68" spans="1:18" ht="12.75" x14ac:dyDescent="0.2">
      <c r="A68" s="2"/>
      <c r="B68" s="95">
        <v>8</v>
      </c>
      <c r="C68" s="110"/>
      <c r="D68" s="103" t="s">
        <v>33</v>
      </c>
      <c r="E68" s="104"/>
      <c r="F68" s="99"/>
      <c r="G68" s="100"/>
      <c r="H68" s="100"/>
      <c r="I68" s="100"/>
      <c r="J68" s="100"/>
      <c r="K68" s="100"/>
      <c r="L68" s="100"/>
      <c r="M68" s="101" t="s">
        <v>65</v>
      </c>
      <c r="N68" s="100"/>
      <c r="O68" s="102">
        <f>SUM(O69:O70)</f>
        <v>0</v>
      </c>
      <c r="P68" s="18"/>
      <c r="Q68" s="18"/>
      <c r="R68" s="18"/>
    </row>
    <row r="69" spans="1:18" ht="12.75" x14ac:dyDescent="0.2">
      <c r="A69" s="2"/>
      <c r="B69" s="56" t="s">
        <v>35</v>
      </c>
      <c r="C69" s="42">
        <v>94570</v>
      </c>
      <c r="D69" s="51" t="s">
        <v>167</v>
      </c>
      <c r="E69" s="27"/>
      <c r="F69" s="55" t="s">
        <v>3</v>
      </c>
      <c r="G69" s="14">
        <v>5.04</v>
      </c>
      <c r="H69" s="14"/>
      <c r="I69" s="14"/>
      <c r="J69" s="14">
        <v>0</v>
      </c>
      <c r="K69" s="14">
        <v>0</v>
      </c>
      <c r="L69" s="14">
        <f t="shared" ref="L69" si="75">G69*J69</f>
        <v>0</v>
      </c>
      <c r="M69" s="14">
        <f t="shared" ref="M69" si="76">G69*K69</f>
        <v>0</v>
      </c>
      <c r="N69" s="14">
        <f t="shared" ref="N69" si="77">J69+K69</f>
        <v>0</v>
      </c>
      <c r="O69" s="28">
        <f t="shared" ref="O69" si="78">G69*N69</f>
        <v>0</v>
      </c>
      <c r="P69" s="18"/>
      <c r="Q69" s="18"/>
      <c r="R69" s="18"/>
    </row>
    <row r="70" spans="1:18" ht="12.75" x14ac:dyDescent="0.2">
      <c r="A70" s="2"/>
      <c r="B70" s="56" t="s">
        <v>36</v>
      </c>
      <c r="C70" s="42">
        <v>91341</v>
      </c>
      <c r="D70" s="51" t="s">
        <v>168</v>
      </c>
      <c r="E70" s="27"/>
      <c r="F70" s="55" t="s">
        <v>3</v>
      </c>
      <c r="G70" s="14">
        <v>10.08</v>
      </c>
      <c r="H70" s="14"/>
      <c r="I70" s="14"/>
      <c r="J70" s="14">
        <v>0</v>
      </c>
      <c r="K70" s="14">
        <v>0</v>
      </c>
      <c r="L70" s="14">
        <f t="shared" ref="L70" si="79">G70*J70</f>
        <v>0</v>
      </c>
      <c r="M70" s="14">
        <f t="shared" ref="M70" si="80">G70*K70</f>
        <v>0</v>
      </c>
      <c r="N70" s="14">
        <f t="shared" ref="N70" si="81">J70+K70</f>
        <v>0</v>
      </c>
      <c r="O70" s="28">
        <f t="shared" ref="O70" si="82">G70*N70</f>
        <v>0</v>
      </c>
      <c r="P70" s="18"/>
      <c r="Q70" s="18"/>
      <c r="R70" s="18"/>
    </row>
    <row r="71" spans="1:18" ht="12.75" x14ac:dyDescent="0.2">
      <c r="A71" s="2"/>
      <c r="B71" s="56"/>
      <c r="C71" s="42"/>
      <c r="D71" s="68"/>
      <c r="E71" s="69"/>
      <c r="F71" s="70"/>
      <c r="G71" s="71"/>
      <c r="H71" s="71"/>
      <c r="I71" s="71"/>
      <c r="J71" s="71"/>
      <c r="K71" s="71"/>
      <c r="L71" s="71"/>
      <c r="M71" s="71"/>
      <c r="N71" s="71"/>
      <c r="O71" s="72"/>
      <c r="P71" s="18"/>
      <c r="Q71" s="18"/>
      <c r="R71" s="18"/>
    </row>
    <row r="72" spans="1:18" ht="12.75" x14ac:dyDescent="0.2">
      <c r="A72" s="2"/>
      <c r="B72" s="95">
        <v>9</v>
      </c>
      <c r="C72" s="110"/>
      <c r="D72" s="103" t="s">
        <v>41</v>
      </c>
      <c r="E72" s="104"/>
      <c r="F72" s="99"/>
      <c r="G72" s="100"/>
      <c r="H72" s="100"/>
      <c r="I72" s="100"/>
      <c r="J72" s="100"/>
      <c r="K72" s="100"/>
      <c r="L72" s="100"/>
      <c r="M72" s="101" t="s">
        <v>66</v>
      </c>
      <c r="N72" s="100"/>
      <c r="O72" s="102">
        <f>SUM(O73:O85)</f>
        <v>0</v>
      </c>
      <c r="P72" s="18"/>
      <c r="Q72" s="18"/>
      <c r="R72" s="18"/>
    </row>
    <row r="73" spans="1:18" ht="12.75" x14ac:dyDescent="0.2">
      <c r="A73" s="2"/>
      <c r="B73" s="56" t="s">
        <v>42</v>
      </c>
      <c r="C73" s="42">
        <v>91795</v>
      </c>
      <c r="D73" s="51" t="s">
        <v>101</v>
      </c>
      <c r="E73" s="27"/>
      <c r="F73" s="55" t="s">
        <v>1</v>
      </c>
      <c r="G73" s="14">
        <v>25.7</v>
      </c>
      <c r="H73" s="14"/>
      <c r="I73" s="14"/>
      <c r="J73" s="14">
        <v>0</v>
      </c>
      <c r="K73" s="14">
        <v>0</v>
      </c>
      <c r="L73" s="14">
        <f t="shared" ref="L73" si="83">G73*J73</f>
        <v>0</v>
      </c>
      <c r="M73" s="14">
        <f t="shared" ref="M73" si="84">G73*K73</f>
        <v>0</v>
      </c>
      <c r="N73" s="14">
        <f t="shared" ref="N73:N84" si="85">J73+K73</f>
        <v>0</v>
      </c>
      <c r="O73" s="28">
        <f t="shared" ref="O73" si="86">G73*N73</f>
        <v>0</v>
      </c>
      <c r="P73" s="18"/>
      <c r="Q73" s="18"/>
      <c r="R73" s="18"/>
    </row>
    <row r="74" spans="1:18" ht="12.75" x14ac:dyDescent="0.2">
      <c r="A74" s="2"/>
      <c r="B74" s="56" t="s">
        <v>43</v>
      </c>
      <c r="C74" s="42">
        <v>91794</v>
      </c>
      <c r="D74" s="51" t="s">
        <v>102</v>
      </c>
      <c r="E74" s="27"/>
      <c r="F74" s="55" t="s">
        <v>1</v>
      </c>
      <c r="G74" s="14">
        <v>3.9</v>
      </c>
      <c r="H74" s="14"/>
      <c r="I74" s="14"/>
      <c r="J74" s="14">
        <v>0</v>
      </c>
      <c r="K74" s="14">
        <v>0</v>
      </c>
      <c r="L74" s="14">
        <f t="shared" ref="L74:L76" si="87">G74*J74</f>
        <v>0</v>
      </c>
      <c r="M74" s="14">
        <f t="shared" ref="M74:M76" si="88">G74*K74</f>
        <v>0</v>
      </c>
      <c r="N74" s="14">
        <f t="shared" si="85"/>
        <v>0</v>
      </c>
      <c r="O74" s="28">
        <f t="shared" ref="O74:O76" si="89">G74*N74</f>
        <v>0</v>
      </c>
      <c r="P74" s="18"/>
      <c r="Q74" s="18"/>
      <c r="R74" s="18"/>
    </row>
    <row r="75" spans="1:18" ht="12.75" x14ac:dyDescent="0.2">
      <c r="A75" s="2"/>
      <c r="B75" s="56" t="s">
        <v>44</v>
      </c>
      <c r="C75" s="42">
        <v>91793</v>
      </c>
      <c r="D75" s="51" t="s">
        <v>103</v>
      </c>
      <c r="E75" s="27"/>
      <c r="F75" s="55" t="s">
        <v>1</v>
      </c>
      <c r="G75" s="14">
        <v>22.15</v>
      </c>
      <c r="H75" s="14"/>
      <c r="I75" s="14"/>
      <c r="J75" s="14">
        <v>0</v>
      </c>
      <c r="K75" s="14">
        <v>0</v>
      </c>
      <c r="L75" s="14">
        <f t="shared" si="87"/>
        <v>0</v>
      </c>
      <c r="M75" s="14">
        <f t="shared" si="88"/>
        <v>0</v>
      </c>
      <c r="N75" s="14">
        <f t="shared" si="85"/>
        <v>0</v>
      </c>
      <c r="O75" s="28">
        <f t="shared" si="89"/>
        <v>0</v>
      </c>
      <c r="P75" s="18"/>
      <c r="Q75" s="18"/>
      <c r="R75" s="18"/>
    </row>
    <row r="76" spans="1:18" ht="12.75" x14ac:dyDescent="0.2">
      <c r="A76" s="2"/>
      <c r="B76" s="56" t="s">
        <v>45</v>
      </c>
      <c r="C76" s="42">
        <v>91792</v>
      </c>
      <c r="D76" s="51" t="s">
        <v>104</v>
      </c>
      <c r="E76" s="27"/>
      <c r="F76" s="55" t="s">
        <v>1</v>
      </c>
      <c r="G76" s="14">
        <v>4.93</v>
      </c>
      <c r="H76" s="14"/>
      <c r="I76" s="14"/>
      <c r="J76" s="14">
        <v>0</v>
      </c>
      <c r="K76" s="14">
        <v>0</v>
      </c>
      <c r="L76" s="14">
        <f t="shared" si="87"/>
        <v>0</v>
      </c>
      <c r="M76" s="14">
        <f t="shared" si="88"/>
        <v>0</v>
      </c>
      <c r="N76" s="14">
        <f t="shared" si="85"/>
        <v>0</v>
      </c>
      <c r="O76" s="28">
        <f t="shared" si="89"/>
        <v>0</v>
      </c>
      <c r="P76" s="18"/>
      <c r="Q76" s="18"/>
      <c r="R76" s="18"/>
    </row>
    <row r="77" spans="1:18" ht="12.75" x14ac:dyDescent="0.2">
      <c r="A77" s="2"/>
      <c r="B77" s="56" t="s">
        <v>46</v>
      </c>
      <c r="C77" s="42">
        <v>89491</v>
      </c>
      <c r="D77" s="51" t="s">
        <v>51</v>
      </c>
      <c r="E77" s="27"/>
      <c r="F77" s="55" t="s">
        <v>15</v>
      </c>
      <c r="G77" s="14">
        <v>2</v>
      </c>
      <c r="H77" s="14"/>
      <c r="I77" s="14"/>
      <c r="J77" s="14">
        <v>0</v>
      </c>
      <c r="K77" s="14">
        <v>0</v>
      </c>
      <c r="L77" s="14">
        <f t="shared" ref="L77:L79" si="90">G77*J77</f>
        <v>0</v>
      </c>
      <c r="M77" s="14">
        <f t="shared" ref="M77:M79" si="91">G77*K77</f>
        <v>0</v>
      </c>
      <c r="N77" s="14">
        <f t="shared" si="85"/>
        <v>0</v>
      </c>
      <c r="O77" s="28">
        <f t="shared" ref="O77:O80" si="92">G77*N77</f>
        <v>0</v>
      </c>
      <c r="P77" s="18"/>
      <c r="Q77" s="18"/>
      <c r="R77" s="18"/>
    </row>
    <row r="78" spans="1:18" ht="12.75" x14ac:dyDescent="0.2">
      <c r="A78" s="2"/>
      <c r="B78" s="56" t="s">
        <v>169</v>
      </c>
      <c r="C78" s="42">
        <v>11713</v>
      </c>
      <c r="D78" s="51" t="s">
        <v>50</v>
      </c>
      <c r="E78" s="27"/>
      <c r="F78" s="55" t="s">
        <v>15</v>
      </c>
      <c r="G78" s="14">
        <v>4</v>
      </c>
      <c r="H78" s="14"/>
      <c r="I78" s="14"/>
      <c r="J78" s="14">
        <v>0</v>
      </c>
      <c r="K78" s="14">
        <v>0</v>
      </c>
      <c r="L78" s="14">
        <f t="shared" si="90"/>
        <v>0</v>
      </c>
      <c r="M78" s="14">
        <f t="shared" si="91"/>
        <v>0</v>
      </c>
      <c r="N78" s="14">
        <f t="shared" si="85"/>
        <v>0</v>
      </c>
      <c r="O78" s="28">
        <f t="shared" si="92"/>
        <v>0</v>
      </c>
      <c r="P78" s="18"/>
      <c r="Q78" s="18"/>
      <c r="R78" s="18"/>
    </row>
    <row r="79" spans="1:18" ht="12.75" x14ac:dyDescent="0.2">
      <c r="A79" s="2"/>
      <c r="B79" s="56" t="s">
        <v>170</v>
      </c>
      <c r="C79" s="42">
        <v>97900</v>
      </c>
      <c r="D79" s="51" t="s">
        <v>180</v>
      </c>
      <c r="E79" s="27"/>
      <c r="F79" s="55" t="s">
        <v>15</v>
      </c>
      <c r="G79" s="14">
        <v>2</v>
      </c>
      <c r="H79" s="14"/>
      <c r="I79" s="14"/>
      <c r="J79" s="14">
        <v>0</v>
      </c>
      <c r="K79" s="14">
        <v>0</v>
      </c>
      <c r="L79" s="14">
        <f t="shared" si="90"/>
        <v>0</v>
      </c>
      <c r="M79" s="14">
        <f t="shared" si="91"/>
        <v>0</v>
      </c>
      <c r="N79" s="14">
        <f t="shared" si="85"/>
        <v>0</v>
      </c>
      <c r="O79" s="28">
        <f t="shared" si="92"/>
        <v>0</v>
      </c>
      <c r="P79" s="18"/>
      <c r="Q79" s="18"/>
      <c r="R79" s="18"/>
    </row>
    <row r="80" spans="1:18" ht="25.5" customHeight="1" x14ac:dyDescent="0.2">
      <c r="A80" s="2"/>
      <c r="B80" s="56" t="s">
        <v>171</v>
      </c>
      <c r="C80" s="54">
        <v>86939</v>
      </c>
      <c r="D80" s="119" t="s">
        <v>181</v>
      </c>
      <c r="E80" s="120"/>
      <c r="F80" s="55" t="s">
        <v>15</v>
      </c>
      <c r="G80" s="14">
        <v>1</v>
      </c>
      <c r="H80" s="14"/>
      <c r="I80" s="14"/>
      <c r="J80" s="14">
        <v>0</v>
      </c>
      <c r="K80" s="14">
        <v>0</v>
      </c>
      <c r="L80" s="14">
        <f t="shared" ref="L80" si="93">G80*J80</f>
        <v>0</v>
      </c>
      <c r="M80" s="14">
        <f t="shared" ref="M80" si="94">G80*K80</f>
        <v>0</v>
      </c>
      <c r="N80" s="14">
        <f t="shared" si="85"/>
        <v>0</v>
      </c>
      <c r="O80" s="28">
        <f t="shared" si="92"/>
        <v>0</v>
      </c>
      <c r="P80" s="18"/>
      <c r="Q80" s="18"/>
      <c r="R80" s="18"/>
    </row>
    <row r="81" spans="1:18" ht="12.75" x14ac:dyDescent="0.2">
      <c r="A81" s="2"/>
      <c r="B81" s="56" t="s">
        <v>172</v>
      </c>
      <c r="C81" s="54">
        <v>86914</v>
      </c>
      <c r="D81" s="51" t="s">
        <v>182</v>
      </c>
      <c r="E81" s="27"/>
      <c r="F81" s="55" t="s">
        <v>15</v>
      </c>
      <c r="G81" s="14">
        <v>7</v>
      </c>
      <c r="H81" s="14"/>
      <c r="I81" s="14"/>
      <c r="J81" s="14">
        <v>0</v>
      </c>
      <c r="K81" s="14">
        <v>0</v>
      </c>
      <c r="L81" s="14">
        <f t="shared" ref="L81:L84" si="95">G81*J81</f>
        <v>0</v>
      </c>
      <c r="M81" s="14">
        <f t="shared" ref="M81:M84" si="96">G81*K81</f>
        <v>0</v>
      </c>
      <c r="N81" s="14">
        <f t="shared" si="85"/>
        <v>0</v>
      </c>
      <c r="O81" s="28">
        <f t="shared" ref="O81:O84" si="97">G81*N81</f>
        <v>0</v>
      </c>
      <c r="P81" s="18"/>
      <c r="Q81" s="18"/>
      <c r="R81" s="18"/>
    </row>
    <row r="82" spans="1:18" ht="28.5" customHeight="1" x14ac:dyDescent="0.2">
      <c r="A82" s="2"/>
      <c r="B82" s="56" t="s">
        <v>173</v>
      </c>
      <c r="C82" s="54">
        <v>91785</v>
      </c>
      <c r="D82" s="119" t="s">
        <v>105</v>
      </c>
      <c r="E82" s="120"/>
      <c r="F82" s="55" t="s">
        <v>1</v>
      </c>
      <c r="G82" s="14">
        <v>30.45</v>
      </c>
      <c r="H82" s="14"/>
      <c r="I82" s="14"/>
      <c r="J82" s="14">
        <v>0</v>
      </c>
      <c r="K82" s="14">
        <v>0</v>
      </c>
      <c r="L82" s="14">
        <f t="shared" si="95"/>
        <v>0</v>
      </c>
      <c r="M82" s="14">
        <f t="shared" si="96"/>
        <v>0</v>
      </c>
      <c r="N82" s="14">
        <f t="shared" si="85"/>
        <v>0</v>
      </c>
      <c r="O82" s="28">
        <f t="shared" si="97"/>
        <v>0</v>
      </c>
      <c r="P82" s="18"/>
      <c r="Q82" s="18"/>
      <c r="R82" s="18"/>
    </row>
    <row r="83" spans="1:18" ht="28.5" customHeight="1" x14ac:dyDescent="0.2">
      <c r="A83" s="2"/>
      <c r="B83" s="56" t="s">
        <v>174</v>
      </c>
      <c r="C83" s="54">
        <v>91786</v>
      </c>
      <c r="D83" s="119" t="s">
        <v>106</v>
      </c>
      <c r="E83" s="120"/>
      <c r="F83" s="55" t="s">
        <v>1</v>
      </c>
      <c r="G83" s="14">
        <v>23.2</v>
      </c>
      <c r="H83" s="14"/>
      <c r="I83" s="14"/>
      <c r="J83" s="14">
        <v>0</v>
      </c>
      <c r="K83" s="14">
        <v>0</v>
      </c>
      <c r="L83" s="14">
        <f t="shared" ref="L83" si="98">G83*J83</f>
        <v>0</v>
      </c>
      <c r="M83" s="14">
        <f t="shared" ref="M83" si="99">G83*K83</f>
        <v>0</v>
      </c>
      <c r="N83" s="14">
        <f t="shared" ref="N83" si="100">J83+K83</f>
        <v>0</v>
      </c>
      <c r="O83" s="28">
        <f t="shared" ref="O83" si="101">G83*N83</f>
        <v>0</v>
      </c>
      <c r="P83" s="18"/>
      <c r="Q83" s="18"/>
      <c r="R83" s="18"/>
    </row>
    <row r="84" spans="1:18" ht="12.75" x14ac:dyDescent="0.2">
      <c r="A84" s="2"/>
      <c r="B84" s="56" t="s">
        <v>175</v>
      </c>
      <c r="C84" s="42">
        <v>89352</v>
      </c>
      <c r="D84" s="51" t="s">
        <v>47</v>
      </c>
      <c r="E84" s="27"/>
      <c r="F84" s="55" t="s">
        <v>15</v>
      </c>
      <c r="G84" s="14">
        <v>3</v>
      </c>
      <c r="H84" s="14"/>
      <c r="I84" s="14"/>
      <c r="J84" s="14">
        <v>0</v>
      </c>
      <c r="K84" s="14">
        <v>0</v>
      </c>
      <c r="L84" s="14">
        <f t="shared" si="95"/>
        <v>0</v>
      </c>
      <c r="M84" s="14">
        <f t="shared" si="96"/>
        <v>0</v>
      </c>
      <c r="N84" s="14">
        <f t="shared" si="85"/>
        <v>0</v>
      </c>
      <c r="O84" s="28">
        <f t="shared" si="97"/>
        <v>0</v>
      </c>
      <c r="P84" s="18"/>
      <c r="Q84" s="18"/>
      <c r="R84" s="18"/>
    </row>
    <row r="85" spans="1:18" ht="12.75" x14ac:dyDescent="0.2">
      <c r="A85" s="2"/>
      <c r="B85" s="56" t="s">
        <v>176</v>
      </c>
      <c r="C85" s="54">
        <v>86913</v>
      </c>
      <c r="D85" s="51" t="s">
        <v>141</v>
      </c>
      <c r="E85" s="27"/>
      <c r="F85" s="55" t="s">
        <v>15</v>
      </c>
      <c r="G85" s="14">
        <v>1</v>
      </c>
      <c r="H85" s="14"/>
      <c r="I85" s="14"/>
      <c r="J85" s="14">
        <v>0</v>
      </c>
      <c r="K85" s="14">
        <v>0</v>
      </c>
      <c r="L85" s="14">
        <f t="shared" ref="L85" si="102">G85*J85</f>
        <v>0</v>
      </c>
      <c r="M85" s="14">
        <f t="shared" ref="M85" si="103">G85*K85</f>
        <v>0</v>
      </c>
      <c r="N85" s="14">
        <f t="shared" ref="N85" si="104">J85+K85</f>
        <v>0</v>
      </c>
      <c r="O85" s="28">
        <f t="shared" ref="O85" si="105">G85*N85</f>
        <v>0</v>
      </c>
      <c r="P85" s="18"/>
      <c r="Q85" s="18"/>
      <c r="R85" s="18"/>
    </row>
    <row r="86" spans="1:18" ht="12.75" x14ac:dyDescent="0.2">
      <c r="A86" s="2"/>
      <c r="B86" s="56"/>
      <c r="C86" s="42"/>
      <c r="D86" s="51"/>
      <c r="E86" s="27"/>
      <c r="F86" s="55"/>
      <c r="G86" s="14"/>
      <c r="H86" s="14"/>
      <c r="I86" s="14"/>
      <c r="J86" s="14"/>
      <c r="K86" s="14"/>
      <c r="L86" s="14"/>
      <c r="M86" s="14"/>
      <c r="N86" s="14"/>
      <c r="O86" s="28"/>
      <c r="P86" s="18"/>
      <c r="Q86" s="18"/>
      <c r="R86" s="18"/>
    </row>
    <row r="87" spans="1:18" ht="12.75" x14ac:dyDescent="0.2">
      <c r="A87" s="2"/>
      <c r="B87" s="95">
        <v>10</v>
      </c>
      <c r="C87" s="110"/>
      <c r="D87" s="103" t="s">
        <v>52</v>
      </c>
      <c r="E87" s="104"/>
      <c r="F87" s="99"/>
      <c r="G87" s="100"/>
      <c r="H87" s="100"/>
      <c r="I87" s="100"/>
      <c r="J87" s="100"/>
      <c r="K87" s="100"/>
      <c r="L87" s="100"/>
      <c r="M87" s="101" t="s">
        <v>67</v>
      </c>
      <c r="N87" s="100"/>
      <c r="O87" s="102">
        <f>SUM(O88:O94)</f>
        <v>0</v>
      </c>
      <c r="P87" s="18"/>
      <c r="Q87" s="18"/>
      <c r="R87" s="18"/>
    </row>
    <row r="88" spans="1:18" ht="12.75" x14ac:dyDescent="0.2">
      <c r="A88" s="2"/>
      <c r="B88" s="56" t="s">
        <v>53</v>
      </c>
      <c r="C88" s="42">
        <v>97593</v>
      </c>
      <c r="D88" s="51" t="s">
        <v>123</v>
      </c>
      <c r="E88" s="27"/>
      <c r="F88" s="55" t="s">
        <v>15</v>
      </c>
      <c r="G88" s="14">
        <v>6</v>
      </c>
      <c r="H88" s="14"/>
      <c r="I88" s="14"/>
      <c r="J88" s="14">
        <v>0</v>
      </c>
      <c r="K88" s="14">
        <v>0</v>
      </c>
      <c r="L88" s="14">
        <f t="shared" ref="L88:L89" si="106">G88*J88</f>
        <v>0</v>
      </c>
      <c r="M88" s="14">
        <f t="shared" ref="M88:M89" si="107">G88*K88</f>
        <v>0</v>
      </c>
      <c r="N88" s="14">
        <f t="shared" ref="N88:N89" si="108">J88+K88</f>
        <v>0</v>
      </c>
      <c r="O88" s="28">
        <f t="shared" ref="O88:O89" si="109">G88*N88</f>
        <v>0</v>
      </c>
      <c r="P88" s="18"/>
      <c r="Q88" s="18"/>
      <c r="R88" s="18"/>
    </row>
    <row r="89" spans="1:18" ht="12.75" x14ac:dyDescent="0.2">
      <c r="A89" s="2"/>
      <c r="B89" s="56" t="s">
        <v>54</v>
      </c>
      <c r="C89" s="42">
        <v>97614</v>
      </c>
      <c r="D89" s="51" t="s">
        <v>183</v>
      </c>
      <c r="E89" s="27"/>
      <c r="F89" s="55" t="s">
        <v>15</v>
      </c>
      <c r="G89" s="14">
        <v>3</v>
      </c>
      <c r="H89" s="14"/>
      <c r="I89" s="14"/>
      <c r="J89" s="14">
        <v>0</v>
      </c>
      <c r="K89" s="14">
        <v>0</v>
      </c>
      <c r="L89" s="14">
        <f t="shared" si="106"/>
        <v>0</v>
      </c>
      <c r="M89" s="14">
        <f t="shared" si="107"/>
        <v>0</v>
      </c>
      <c r="N89" s="14">
        <f t="shared" si="108"/>
        <v>0</v>
      </c>
      <c r="O89" s="28">
        <f t="shared" si="109"/>
        <v>0</v>
      </c>
      <c r="P89" s="18"/>
      <c r="Q89" s="18"/>
      <c r="R89" s="18"/>
    </row>
    <row r="90" spans="1:18" ht="38.25" customHeight="1" x14ac:dyDescent="0.2">
      <c r="A90" s="2"/>
      <c r="B90" s="56" t="s">
        <v>55</v>
      </c>
      <c r="C90" s="42">
        <v>101875</v>
      </c>
      <c r="D90" s="119" t="s">
        <v>184</v>
      </c>
      <c r="E90" s="120"/>
      <c r="F90" s="55" t="s">
        <v>15</v>
      </c>
      <c r="G90" s="14">
        <v>1</v>
      </c>
      <c r="H90" s="14"/>
      <c r="I90" s="14"/>
      <c r="J90" s="14">
        <v>0</v>
      </c>
      <c r="K90" s="14">
        <v>0</v>
      </c>
      <c r="L90" s="14">
        <f t="shared" ref="L90" si="110">G90*J90</f>
        <v>0</v>
      </c>
      <c r="M90" s="14">
        <f t="shared" ref="M90" si="111">G90*K90</f>
        <v>0</v>
      </c>
      <c r="N90" s="14">
        <f t="shared" ref="N90" si="112">J90+K90</f>
        <v>0</v>
      </c>
      <c r="O90" s="28">
        <f t="shared" ref="O90" si="113">G90*N90</f>
        <v>0</v>
      </c>
      <c r="P90" s="18"/>
      <c r="Q90" s="18"/>
      <c r="R90" s="18"/>
    </row>
    <row r="91" spans="1:18" ht="27.75" customHeight="1" x14ac:dyDescent="0.2">
      <c r="A91" s="2"/>
      <c r="B91" s="56" t="s">
        <v>97</v>
      </c>
      <c r="C91" s="42">
        <v>93128</v>
      </c>
      <c r="D91" s="119" t="s">
        <v>148</v>
      </c>
      <c r="E91" s="120"/>
      <c r="F91" s="55" t="s">
        <v>15</v>
      </c>
      <c r="G91" s="14">
        <v>9</v>
      </c>
      <c r="H91" s="14"/>
      <c r="I91" s="14"/>
      <c r="J91" s="14">
        <v>0</v>
      </c>
      <c r="K91" s="14">
        <v>0</v>
      </c>
      <c r="L91" s="14">
        <f t="shared" ref="L91:L92" si="114">G91*J91</f>
        <v>0</v>
      </c>
      <c r="M91" s="14">
        <f t="shared" ref="M91:M92" si="115">G91*K91</f>
        <v>0</v>
      </c>
      <c r="N91" s="14">
        <f t="shared" ref="N91:N92" si="116">J91+K91</f>
        <v>0</v>
      </c>
      <c r="O91" s="28">
        <f t="shared" ref="O91:O92" si="117">G91*N91</f>
        <v>0</v>
      </c>
      <c r="P91" s="18"/>
      <c r="Q91" s="18"/>
      <c r="R91" s="18"/>
    </row>
    <row r="92" spans="1:18" ht="27.75" customHeight="1" x14ac:dyDescent="0.2">
      <c r="A92" s="2"/>
      <c r="B92" s="56" t="s">
        <v>98</v>
      </c>
      <c r="C92" s="42">
        <v>93141</v>
      </c>
      <c r="D92" s="119" t="s">
        <v>150</v>
      </c>
      <c r="E92" s="120"/>
      <c r="F92" s="55" t="s">
        <v>15</v>
      </c>
      <c r="G92" s="14">
        <v>21</v>
      </c>
      <c r="H92" s="14"/>
      <c r="I92" s="14"/>
      <c r="J92" s="14">
        <v>0</v>
      </c>
      <c r="K92" s="14">
        <v>0</v>
      </c>
      <c r="L92" s="14">
        <f t="shared" si="114"/>
        <v>0</v>
      </c>
      <c r="M92" s="14">
        <f t="shared" si="115"/>
        <v>0</v>
      </c>
      <c r="N92" s="14">
        <f t="shared" si="116"/>
        <v>0</v>
      </c>
      <c r="O92" s="28">
        <f t="shared" si="117"/>
        <v>0</v>
      </c>
      <c r="P92" s="18"/>
      <c r="Q92" s="18"/>
      <c r="R92" s="18"/>
    </row>
    <row r="93" spans="1:18" ht="27.75" customHeight="1" x14ac:dyDescent="0.2">
      <c r="A93" s="2"/>
      <c r="B93" s="56" t="s">
        <v>99</v>
      </c>
      <c r="C93" s="42">
        <v>93144</v>
      </c>
      <c r="D93" s="119" t="s">
        <v>149</v>
      </c>
      <c r="E93" s="120"/>
      <c r="F93" s="55" t="s">
        <v>15</v>
      </c>
      <c r="G93" s="14">
        <v>8</v>
      </c>
      <c r="H93" s="14"/>
      <c r="I93" s="14"/>
      <c r="J93" s="14">
        <v>0</v>
      </c>
      <c r="K93" s="14">
        <v>0</v>
      </c>
      <c r="L93" s="14">
        <f t="shared" ref="L93" si="118">G93*J93</f>
        <v>0</v>
      </c>
      <c r="M93" s="14">
        <f t="shared" ref="M93" si="119">G93*K93</f>
        <v>0</v>
      </c>
      <c r="N93" s="14">
        <f t="shared" ref="N93" si="120">J93+K93</f>
        <v>0</v>
      </c>
      <c r="O93" s="28">
        <f t="shared" ref="O93" si="121">G93*N93</f>
        <v>0</v>
      </c>
      <c r="P93" s="18"/>
      <c r="Q93" s="18"/>
      <c r="R93" s="18"/>
    </row>
    <row r="94" spans="1:18" ht="15.75" customHeight="1" x14ac:dyDescent="0.2">
      <c r="A94" s="2"/>
      <c r="B94" s="56"/>
      <c r="C94" s="42"/>
      <c r="D94" s="119"/>
      <c r="E94" s="120"/>
      <c r="F94" s="55"/>
      <c r="G94" s="14"/>
      <c r="H94" s="14"/>
      <c r="I94" s="14"/>
      <c r="J94" s="14"/>
      <c r="K94" s="14"/>
      <c r="L94" s="14"/>
      <c r="M94" s="14"/>
      <c r="N94" s="14"/>
      <c r="O94" s="28"/>
      <c r="P94" s="18"/>
      <c r="Q94" s="18"/>
      <c r="R94" s="18"/>
    </row>
    <row r="95" spans="1:18" ht="12.75" x14ac:dyDescent="0.2">
      <c r="A95" s="2"/>
      <c r="B95" s="95">
        <v>11</v>
      </c>
      <c r="C95" s="110"/>
      <c r="D95" s="103" t="s">
        <v>89</v>
      </c>
      <c r="E95" s="104"/>
      <c r="F95" s="99"/>
      <c r="G95" s="100"/>
      <c r="H95" s="100"/>
      <c r="I95" s="100"/>
      <c r="J95" s="100"/>
      <c r="K95" s="100"/>
      <c r="L95" s="100"/>
      <c r="M95" s="101" t="s">
        <v>100</v>
      </c>
      <c r="N95" s="100"/>
      <c r="O95" s="102">
        <f>SUM(O96:O97)</f>
        <v>0</v>
      </c>
      <c r="P95" s="18"/>
      <c r="Q95" s="18"/>
      <c r="R95" s="18"/>
    </row>
    <row r="96" spans="1:18" ht="12.75" x14ac:dyDescent="0.2">
      <c r="A96" s="2"/>
      <c r="B96" s="56" t="s">
        <v>48</v>
      </c>
      <c r="C96" s="42">
        <v>88485</v>
      </c>
      <c r="D96" s="51" t="s">
        <v>90</v>
      </c>
      <c r="E96" s="27"/>
      <c r="F96" s="55" t="s">
        <v>3</v>
      </c>
      <c r="G96" s="14">
        <v>180.54</v>
      </c>
      <c r="H96" s="14"/>
      <c r="I96" s="14"/>
      <c r="J96" s="14">
        <v>0</v>
      </c>
      <c r="K96" s="14">
        <v>0</v>
      </c>
      <c r="L96" s="14">
        <f t="shared" ref="L96:L97" si="122">G96*J96</f>
        <v>0</v>
      </c>
      <c r="M96" s="14">
        <f t="shared" ref="M96:M97" si="123">G96*K96</f>
        <v>0</v>
      </c>
      <c r="N96" s="14">
        <f t="shared" ref="N96:N97" si="124">J96+K96</f>
        <v>0</v>
      </c>
      <c r="O96" s="28">
        <f t="shared" ref="O96:O97" si="125">G96*N96</f>
        <v>0</v>
      </c>
      <c r="P96" s="18"/>
      <c r="Q96" s="18"/>
      <c r="R96" s="18"/>
    </row>
    <row r="97" spans="1:18" ht="12.75" x14ac:dyDescent="0.2">
      <c r="A97" s="2"/>
      <c r="B97" s="56" t="s">
        <v>49</v>
      </c>
      <c r="C97" s="42">
        <v>88489</v>
      </c>
      <c r="D97" s="51" t="s">
        <v>91</v>
      </c>
      <c r="E97" s="27"/>
      <c r="F97" s="55" t="s">
        <v>3</v>
      </c>
      <c r="G97" s="111">
        <v>180.54</v>
      </c>
      <c r="H97" s="14"/>
      <c r="I97" s="14"/>
      <c r="J97" s="14">
        <v>0</v>
      </c>
      <c r="K97" s="14">
        <v>0</v>
      </c>
      <c r="L97" s="14">
        <f t="shared" si="122"/>
        <v>0</v>
      </c>
      <c r="M97" s="14">
        <f t="shared" si="123"/>
        <v>0</v>
      </c>
      <c r="N97" s="14">
        <f t="shared" si="124"/>
        <v>0</v>
      </c>
      <c r="O97" s="28">
        <f t="shared" si="125"/>
        <v>0</v>
      </c>
      <c r="P97" s="18"/>
      <c r="Q97" s="18"/>
      <c r="R97" s="18"/>
    </row>
    <row r="98" spans="1:18" ht="13.5" thickBot="1" x14ac:dyDescent="0.25">
      <c r="A98" s="2"/>
      <c r="B98" s="87"/>
      <c r="C98" s="118"/>
      <c r="D98" s="88"/>
      <c r="E98" s="113"/>
      <c r="F98" s="57"/>
      <c r="G98" s="48"/>
      <c r="H98" s="48"/>
      <c r="I98" s="48"/>
      <c r="J98" s="48"/>
      <c r="K98" s="48"/>
      <c r="L98" s="48"/>
      <c r="M98" s="48"/>
      <c r="N98" s="48"/>
      <c r="O98" s="49"/>
      <c r="P98" s="18"/>
      <c r="Q98" s="18"/>
      <c r="R98" s="18"/>
    </row>
    <row r="99" spans="1:18" ht="13.5" thickBot="1" x14ac:dyDescent="0.25">
      <c r="A99" s="2"/>
      <c r="B99" s="26"/>
      <c r="C99" s="26"/>
      <c r="D99" s="13"/>
      <c r="E99" s="2"/>
      <c r="F99" s="76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21" customHeight="1" thickBot="1" x14ac:dyDescent="0.3">
      <c r="A100" s="2"/>
      <c r="B100" s="26"/>
      <c r="C100" s="26"/>
      <c r="D100" s="13"/>
      <c r="E100" s="2"/>
      <c r="F100" s="76"/>
      <c r="G100" s="18"/>
      <c r="H100" s="18"/>
      <c r="I100" s="18"/>
      <c r="J100" s="66"/>
      <c r="K100" s="18"/>
      <c r="L100" s="18"/>
      <c r="M100" s="78" t="s">
        <v>12</v>
      </c>
      <c r="N100" s="79"/>
      <c r="O100" s="80">
        <f>O9+O15+O28+O31+O46+O52+O61+O68+O72+O87+O95</f>
        <v>0</v>
      </c>
      <c r="P100" s="18"/>
      <c r="Q100" s="18"/>
      <c r="R100" s="18"/>
    </row>
    <row r="101" spans="1:18" ht="12.75" x14ac:dyDescent="0.15">
      <c r="B101" s="121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4"/>
    </row>
    <row r="102" spans="1:18" ht="29.25" customHeight="1" x14ac:dyDescent="0.15"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</row>
    <row r="103" spans="1:18" ht="11.25" x14ac:dyDescent="0.2">
      <c r="F103" s="38"/>
      <c r="G103" s="37"/>
      <c r="H103" s="37"/>
      <c r="I103" s="37"/>
      <c r="J103" s="3"/>
      <c r="K103" s="5"/>
      <c r="L103" s="5"/>
      <c r="M103" s="5"/>
      <c r="N103" s="6"/>
      <c r="O103" s="4"/>
    </row>
    <row r="104" spans="1:18" ht="53.25" customHeight="1" x14ac:dyDescent="0.2">
      <c r="E104" s="47"/>
      <c r="F104" s="12"/>
      <c r="G104" s="10"/>
      <c r="H104" s="10"/>
      <c r="I104" s="10"/>
      <c r="J104" s="11"/>
      <c r="K104" s="112" t="s">
        <v>107</v>
      </c>
      <c r="L104" s="89"/>
      <c r="M104" s="5"/>
      <c r="N104" s="6"/>
      <c r="O104" s="4"/>
    </row>
    <row r="105" spans="1:18" ht="12.75" x14ac:dyDescent="0.2">
      <c r="D105" s="5"/>
      <c r="E105" s="77"/>
      <c r="F105" s="6"/>
      <c r="G105" s="4"/>
      <c r="H105" s="4"/>
      <c r="I105" s="4"/>
      <c r="J105" s="4"/>
      <c r="K105" s="77" t="s">
        <v>189</v>
      </c>
      <c r="L105" s="4"/>
      <c r="M105" s="4"/>
      <c r="N105" s="4"/>
      <c r="O105" s="4"/>
    </row>
    <row r="106" spans="1:18" ht="12.75" x14ac:dyDescent="0.2">
      <c r="B106" s="4"/>
      <c r="C106" s="4"/>
      <c r="D106" s="5"/>
      <c r="E106" s="93"/>
      <c r="F106" s="6"/>
      <c r="G106" s="4"/>
      <c r="H106" s="4"/>
      <c r="I106" s="4"/>
      <c r="J106" s="4"/>
      <c r="K106" s="77" t="s">
        <v>190</v>
      </c>
      <c r="L106" s="4"/>
      <c r="M106" s="4"/>
      <c r="N106" s="4"/>
      <c r="O106" s="4"/>
    </row>
    <row r="107" spans="1:18" ht="12.75" x14ac:dyDescent="0.2">
      <c r="B107" s="4"/>
      <c r="C107" s="4"/>
      <c r="D107" s="5"/>
      <c r="E107" s="77"/>
      <c r="F107" s="6"/>
      <c r="G107" s="4"/>
      <c r="H107" s="4"/>
      <c r="I107" s="4"/>
      <c r="J107" s="4"/>
      <c r="K107" s="4"/>
      <c r="L107" s="4"/>
      <c r="M107" s="4"/>
      <c r="N107" s="4"/>
      <c r="O107" s="4"/>
    </row>
    <row r="108" spans="1:18" x14ac:dyDescent="0.15">
      <c r="B108" s="4"/>
      <c r="C108" s="4"/>
    </row>
  </sheetData>
  <mergeCells count="30">
    <mergeCell ref="A2:O2"/>
    <mergeCell ref="D7:E7"/>
    <mergeCell ref="D43:E43"/>
    <mergeCell ref="D29:E29"/>
    <mergeCell ref="D22:E22"/>
    <mergeCell ref="D23:E23"/>
    <mergeCell ref="D25:E25"/>
    <mergeCell ref="D44:E44"/>
    <mergeCell ref="D32:E32"/>
    <mergeCell ref="D33:E33"/>
    <mergeCell ref="D35:E35"/>
    <mergeCell ref="D36:E36"/>
    <mergeCell ref="D34:E34"/>
    <mergeCell ref="D41:E41"/>
    <mergeCell ref="D42:E42"/>
    <mergeCell ref="D37:E37"/>
    <mergeCell ref="D38:E38"/>
    <mergeCell ref="D39:E39"/>
    <mergeCell ref="D40:E40"/>
    <mergeCell ref="D49:E49"/>
    <mergeCell ref="B101:N101"/>
    <mergeCell ref="B102:O102"/>
    <mergeCell ref="D90:E90"/>
    <mergeCell ref="D82:E82"/>
    <mergeCell ref="D83:E83"/>
    <mergeCell ref="D94:E94"/>
    <mergeCell ref="D91:E91"/>
    <mergeCell ref="D93:E93"/>
    <mergeCell ref="D92:E92"/>
    <mergeCell ref="D80:E80"/>
  </mergeCells>
  <phoneticPr fontId="20" type="noConversion"/>
  <conditionalFormatting sqref="C101 F101">
    <cfRule type="expression" dxfId="4" priority="5" stopIfTrue="1">
      <formula>OR($H101="M",$H101="A")</formula>
    </cfRule>
  </conditionalFormatting>
  <conditionalFormatting sqref="B101">
    <cfRule type="expression" dxfId="3" priority="4" stopIfTrue="1">
      <formula>OR($H101="M",$H101="A")</formula>
    </cfRule>
  </conditionalFormatting>
  <conditionalFormatting sqref="M101">
    <cfRule type="expression" dxfId="2" priority="3" stopIfTrue="1">
      <formula>OR($H101="M",$H101="A")</formula>
    </cfRule>
  </conditionalFormatting>
  <conditionalFormatting sqref="D101 G101:K101">
    <cfRule type="expression" dxfId="1" priority="2" stopIfTrue="1">
      <formula>OR($H101="M",$H101="A")</formula>
    </cfRule>
  </conditionalFormatting>
  <conditionalFormatting sqref="N101">
    <cfRule type="expression" dxfId="0" priority="1" stopIfTrue="1">
      <formula>OR($H101="M",$H101="A")</formula>
    </cfRule>
  </conditionalFormatting>
  <pageMargins left="0.51181102362204722" right="0.51181102362204722" top="0.78740157480314965" bottom="0.78740157480314965" header="0.31496062992125984" footer="0.31496062992125984"/>
  <pageSetup paperSize="9" scale="76" fitToHeight="4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Licitação</vt:lpstr>
      <vt:lpstr>'Orçamento Licitação'!Area_de_impressao</vt:lpstr>
    </vt:vector>
  </TitlesOfParts>
  <Company>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USER</cp:lastModifiedBy>
  <cp:lastPrinted>2021-07-22T18:13:11Z</cp:lastPrinted>
  <dcterms:created xsi:type="dcterms:W3CDTF">1998-09-25T18:07:46Z</dcterms:created>
  <dcterms:modified xsi:type="dcterms:W3CDTF">2021-07-29T13:20:28Z</dcterms:modified>
</cp:coreProperties>
</file>